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CHEQUEO RESIDUOS HSVP 2025\"/>
    </mc:Choice>
  </mc:AlternateContent>
  <bookViews>
    <workbookView xWindow="0" yWindow="0" windowWidth="20490" windowHeight="7155" activeTab="3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4" i="43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4" i="37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<sst xmlns="http://schemas.openxmlformats.org/spreadsheetml/2006/main" count="2044" uniqueCount="162">
  <si>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</si>
  <si>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</si>
  <si>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</si>
  <si>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</si>
  <si>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</si>
  <si>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</si>
  <si>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</si>
  <si>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</si>
  <si>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</si>
  <si>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</si>
  <si>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</si>
  <si>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</si>
  <si>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</si>
  <si>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</si>
  <si>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</si>
  <si>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</si>
  <si>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</si>
  <si>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</si>
  <si>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</si>
  <si>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</si>
  <si>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</si>
  <si>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</si>
  <si>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</si>
  <si>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</si>
  <si>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</si>
  <si>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</si>
  <si>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</si>
  <si>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</si>
  <si>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</si>
  <si>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</si>
  <si>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</si>
  <si>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</si>
  <si>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</si>
  <si>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</si>
  <si>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</si>
  <si>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</si>
  <si>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</si>
  <si>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</si>
  <si>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</si>
  <si>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</si>
  <si>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</si>
  <si>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</si>
  <si>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</si>
  <si>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</si>
  <si>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</si>
  <si>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</si>
  <si>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</si>
  <si>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</si>
  <si>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</si>
  <si>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</si>
  <si>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</si>
  <si>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</si>
  <si>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</si>
  <si>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</si>
  <si>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</si>
  <si>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</si>
  <si>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</si>
  <si>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</si>
  <si>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</si>
  <si>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</si>
  <si>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</si>
  <si>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</si>
  <si>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</si>
  <si>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</si>
  <si>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</si>
  <si>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</si>
  <si>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</si>
  <si>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</si>
  <si>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</si>
  <si>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</si>
  <si>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</si>
  <si>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</si>
  <si>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</si>
  <si>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</si>
  <si>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</si>
  <si>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</si>
  <si>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</si>
  <si>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</si>
  <si>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</si>
  <si>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</si>
  <si>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</si>
  <si>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</si>
  <si>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</si>
  <si>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</si>
  <si>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</si>
  <si>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</si>
  <si>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</si>
  <si>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</si>
  <si>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</si>
  <si>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</si>
  <si>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</si>
  <si>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</si>
  <si>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</si>
  <si>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</si>
  <si>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</si>
  <si>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</si>
  <si>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</si>
  <si>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</si>
  <si>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</si>
  <si>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</si>
  <si>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</si>
  <si>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</si>
  <si>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</si>
  <si>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</si>
  <si>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</si>
  <si>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</si>
  <si>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</si>
  <si>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</si>
  <si>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</si>
  <si>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</si>
  <si>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</si>
  <si>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</si>
  <si>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</si>
  <si>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</si>
  <si>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</si>
  <si>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</si>
  <si>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</si>
  <si>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</si>
  <si>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</si>
  <si>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</si>
  <si>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</si>
  <si>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</si>
  <si>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</si>
  <si>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</si>
  <si>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</si>
  <si>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</si>
  <si>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</si>
  <si>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</si>
  <si>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</si>
  <si>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</si>
  <si>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</si>
  <si>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</si>
  <si>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</si>
  <si>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</si>
  <si>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</si>
  <si>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</si>
  <si>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</si>
  <si>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</si>
  <si>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</si>
  <si>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</si>
  <si>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</si>
  <si>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</si>
  <si>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</si>
  <si>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</si>
  <si>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</si>
  <si>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</si>
  <si>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</si>
  <si>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</si>
  <si>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MARIA FERNANDA PLAZAS BRAVO</t>
  </si>
  <si>
    <t>X</t>
  </si>
  <si>
    <t>RESIDUOS ORDINARIOS EN RECIPIENTES PARA APROVECHABLES</t>
  </si>
  <si>
    <t>UNIDAD PRETRANSFUCIONAL</t>
  </si>
  <si>
    <t xml:space="preserve">GUARDIAN ROTULADO A TRES MESES, TIEMPO MAXIMO DE PERMANENCIA DEL GUARDIAN EN LOS SERVICIO DE 2 MESES </t>
  </si>
  <si>
    <t>GUARDIAN DE AMPOLLETAS CON CAPACIDAD MAYOR A 3/4 SIN RETIRAR DEL SERVICIIO</t>
  </si>
  <si>
    <t xml:space="preserve">GUARDIAN DE AGUJAS CON CAPACIDAD MAYOR A 3/4 SIN RETIRAR DEL SERVICIO </t>
  </si>
  <si>
    <t xml:space="preserve">Recipientes con pedal dañado sin reportar </t>
  </si>
  <si>
    <t xml:space="preserve">fecha de recoleccion incorrecta </t>
  </si>
  <si>
    <t xml:space="preserve">guardianes sin soporte </t>
  </si>
  <si>
    <t xml:space="preserve">GUARDIAN VENCIDO SIN RETIRAR </t>
  </si>
  <si>
    <t xml:space="preserve">RECIPIENTES EN MAL ESTADO SIN REPORTAR </t>
  </si>
  <si>
    <t xml:space="preserve">GUARDIAN CON CAPACIDAD MAYOR A 3/4 SIN RETIRAR </t>
  </si>
  <si>
    <t xml:space="preserve">GUARDIAN SIN  FECHA DE RECOLECCION DELIGENCIAD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</si>
</sst>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vertical="top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UNIDAD PRETRANSFUCIONAL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89</c:v>
                </c:pt>
                <c:pt idx="1">
                  <c:v>96</c:v>
                </c:pt>
                <c:pt idx="2">
                  <c:v>100</c:v>
                </c:pt>
                <c:pt idx="3">
                  <c:v>96</c:v>
                </c:pt>
                <c:pt idx="4">
                  <c:v>96</c:v>
                </c:pt>
                <c:pt idx="5">
                  <c:v>100</c:v>
                </c:pt>
                <c:pt idx="6">
                  <c:v>95</c:v>
                </c:pt>
                <c:pt idx="7">
                  <c:v>100</c:v>
                </c:pt>
                <c:pt idx="8">
                  <c:v>100</c:v>
                </c:pt>
                <c:pt idx="9">
                  <c:v>92</c:v>
                </c:pt>
                <c:pt idx="10">
                  <c:v>98</c:v>
                </c:pt>
                <c:pt idx="11">
                  <c:v>96</c:v>
                </c:pt>
                <c:pt idx="12">
                  <c:v>83</c:v>
                </c:pt>
                <c:pt idx="13">
                  <c:v>96</c:v>
                </c:pt>
                <c:pt idx="14">
                  <c:v>97</c:v>
                </c:pt>
                <c:pt idx="15">
                  <c:v>100</c:v>
                </c:pt>
                <c:pt idx="16">
                  <c:v>100</c:v>
                </c:pt>
                <c:pt idx="17">
                  <c:v>92</c:v>
                </c:pt>
                <c:pt idx="18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60725952"/>
        <c:axId val="19607254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1960725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960725408"/>
        <c:crosses val="autoZero"/>
        <c:auto val="1"/>
        <c:lblAlgn val="ctr"/>
        <c:lblOffset val="100"/>
        <c:noMultiLvlLbl val="0"/>
      </c:catAx>
      <c:valAx>
        <c:axId val="19607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2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7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19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/>
      <c r="D20" s="14" t="s">
        <v>143</v>
      </c>
      <c r="E20" s="9"/>
      <c r="F20" s="107" t="s">
        <v>155</v>
      </c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17"/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117"/>
    </row>
    <row r="23" spans="1:6" ht="33.7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16"/>
    </row>
    <row r="31" spans="1:6" ht="30">
      <c r="A31" s="71">
        <f t="shared" si="0"/>
        <v>19</v>
      </c>
      <c r="B31" s="10" t="s">
        <v>104</v>
      </c>
      <c r="C31" s="14"/>
      <c r="D31" s="14" t="s">
        <v>149</v>
      </c>
      <c r="E31" s="9"/>
      <c r="F31" s="83" t="s">
        <v>152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149</v>
      </c>
      <c r="E34" s="9"/>
      <c r="F34" s="83" t="s">
        <v>154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83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 +E42)</f>
        <v>26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89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topLeftCell="A37" workbookViewId="0">
      <selection activeCell="H38" sqref="H38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140</v>
      </c>
    </row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7.25" customHeight="1">
      <c r="A9" s="137" t="s">
        <v>141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02"/>
    </row>
    <row r="31" spans="1:6" ht="25.5">
      <c r="A31" s="71">
        <f t="shared" si="0"/>
        <v>19</v>
      </c>
      <c r="B31" s="10" t="s">
        <v>104</v>
      </c>
      <c r="C31" s="14"/>
      <c r="D31" s="14" t="s">
        <v>149</v>
      </c>
      <c r="E31" s="9"/>
      <c r="F31" s="122" t="s">
        <v>161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39" customHeight="1">
      <c r="A41" s="71">
        <f t="shared" si="0"/>
        <v>29</v>
      </c>
      <c r="B41" s="13" t="s">
        <v>112</v>
      </c>
      <c r="C41" s="19"/>
      <c r="D41" s="19" t="s">
        <v>149</v>
      </c>
      <c r="E41" s="9"/>
      <c r="F41" s="122" t="s">
        <v>161</v>
      </c>
    </row>
    <row r="42" spans="1:17" ht="15" customHeight="1">
      <c r="A42" s="139" t="s">
        <v>6</v>
      </c>
      <c r="B42" s="140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24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149</v>
      </c>
      <c r="E37" s="9"/>
      <c r="F37" s="83" t="s">
        <v>157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27</v>
      </c>
      <c r="D42" s="108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98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25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8" workbookViewId="0">
      <selection activeCell="G33" sqref="G33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26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147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/>
      <c r="D34" s="14" t="s">
        <v>149</v>
      </c>
      <c r="E34" s="9"/>
      <c r="F34" s="83" t="s">
        <v>160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149</v>
      </c>
      <c r="E41" s="9"/>
      <c r="F41" s="83" t="s">
        <v>158</v>
      </c>
    </row>
    <row r="42" spans="1:17" ht="15" customHeight="1">
      <c r="A42" s="139" t="s">
        <v>6</v>
      </c>
      <c r="B42" s="140"/>
      <c r="C42" s="77">
        <f>COUNT(C13:C41)</f>
        <v>24</v>
      </c>
      <c r="D42" s="77">
        <f>COUNTIF(D13:D41,"X")</f>
        <v>4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24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83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130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 ht="15" customHeight="1">
      <c r="A42" s="139" t="s">
        <v>6</v>
      </c>
      <c r="B42" s="140"/>
      <c r="C42" s="106">
        <f>COUNT(C13:C41)</f>
        <v>11</v>
      </c>
      <c r="D42" s="106">
        <f>COUNTIF(D13:D41,"X")</f>
        <v>1</v>
      </c>
      <c r="E42" s="106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11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80" zoomScaleNormal="80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.855468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27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/>
      <c r="D17" s="14" t="s">
        <v>149</v>
      </c>
      <c r="E17" s="9"/>
      <c r="F17" s="15" t="s">
        <v>159</v>
      </c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113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97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87</v>
      </c>
      <c r="B7" s="135"/>
      <c r="C7" s="135"/>
      <c r="D7" s="135"/>
      <c r="E7" s="135"/>
      <c r="F7" s="135"/>
    </row>
    <row r="8" spans="1:6" ht="15.75">
      <c r="A8" s="2"/>
      <c r="B8" s="76"/>
      <c r="C8" s="136" t="s">
        <v>32</v>
      </c>
      <c r="D8" s="136"/>
      <c r="E8" s="136"/>
      <c r="F8" s="76"/>
    </row>
    <row r="9" spans="1:6" ht="15.75">
      <c r="A9" s="137" t="s">
        <v>28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89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>
      <c r="A42" s="139" t="s">
        <v>6</v>
      </c>
      <c r="B42" s="14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4:C15">
      <formula1>$J$49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32.25" customHeight="1">
      <c r="A9" s="153" t="s">
        <v>125</v>
      </c>
      <c r="B9" s="153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0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97"/>
    </row>
    <row r="42" spans="1:17" ht="15" customHeight="1">
      <c r="A42" s="139" t="s">
        <v>6</v>
      </c>
      <c r="B42" s="14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87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15.75">
      <c r="A9" s="137" t="s">
        <v>121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84"/>
    </row>
    <row r="23" spans="1:6" ht="29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98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11</v>
      </c>
      <c r="D42" s="69">
        <f>COUNTIF(D13:D41,"x")</f>
        <v>0</v>
      </c>
      <c r="E42" s="69">
        <f>COUNT(E13:E41)</f>
        <v>18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91" zoomScaleNormal="91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87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32.25" customHeight="1">
      <c r="A9" s="154" t="s">
        <v>122</v>
      </c>
      <c r="B9" s="154"/>
      <c r="C9" s="100" t="s">
        <v>38</v>
      </c>
      <c r="D9" s="101" t="s">
        <v>75</v>
      </c>
      <c r="E9" s="101">
        <v>2025</v>
      </c>
      <c r="F9" s="3"/>
    </row>
    <row r="10" spans="1:6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9.25" customHeight="1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107" t="s">
        <v>145</v>
      </c>
    </row>
    <row r="23" spans="1:6" ht="27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111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G7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zoomScale="82" zoomScaleNormal="82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20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85"/>
    </row>
    <row r="23" spans="1:6" ht="26.2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112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48.7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13"/>
    </row>
    <row r="42" spans="1:17" ht="15" customHeight="1">
      <c r="A42" s="139" t="s">
        <v>6</v>
      </c>
      <c r="B42" s="14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topLeftCell="A10" zoomScale="73" zoomScaleNormal="73" workbookViewId="0">
      <selection activeCell="L37" sqref="L37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88" t="s">
        <v>115</v>
      </c>
      <c r="B7" s="189"/>
      <c r="C7" s="189"/>
      <c r="D7" s="189"/>
      <c r="E7" s="189"/>
      <c r="F7" s="189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90" t="s">
        <v>76</v>
      </c>
      <c r="C11" s="191"/>
      <c r="D11" s="191"/>
      <c r="E11" s="192"/>
      <c r="F11" s="60" t="s">
        <v>86</v>
      </c>
    </row>
    <row r="12" spans="1:8" ht="15.75">
      <c r="A12" s="61">
        <v>1</v>
      </c>
      <c r="B12" s="193" t="s">
        <v>77</v>
      </c>
      <c r="C12" s="193"/>
      <c r="D12" s="193"/>
      <c r="E12" s="193"/>
      <c r="F12" s="62">
        <f>'URGENCIAS '!C45</f>
        <v>89</v>
      </c>
    </row>
    <row r="13" spans="1:8" ht="15.75">
      <c r="A13" s="63">
        <f>A12+1</f>
        <v>2</v>
      </c>
      <c r="B13" s="177" t="s">
        <v>80</v>
      </c>
      <c r="C13" s="177"/>
      <c r="D13" s="177"/>
      <c r="E13" s="177"/>
      <c r="F13" s="64">
        <f>'OBSERVACIÓN '!C45</f>
        <v>96</v>
      </c>
    </row>
    <row r="14" spans="1:8" ht="15.75">
      <c r="A14" s="63">
        <f t="shared" ref="A14:A16" si="0">A13+1</f>
        <v>3</v>
      </c>
      <c r="B14" s="177" t="s">
        <v>85</v>
      </c>
      <c r="C14" s="177"/>
      <c r="D14" s="177"/>
      <c r="E14" s="177"/>
      <c r="F14" s="64">
        <f>'SALAS DE CIRUGÍA '!C45</f>
        <v>100</v>
      </c>
    </row>
    <row r="15" spans="1:8" ht="15.75">
      <c r="A15" s="63">
        <f t="shared" si="0"/>
        <v>4</v>
      </c>
      <c r="B15" s="177" t="s">
        <v>78</v>
      </c>
      <c r="C15" s="177"/>
      <c r="D15" s="177"/>
      <c r="E15" s="177"/>
      <c r="F15" s="64">
        <f>'SALA DE PARTOS '!C45</f>
        <v>96</v>
      </c>
    </row>
    <row r="16" spans="1:8" ht="18">
      <c r="A16" s="63">
        <f t="shared" si="0"/>
        <v>5</v>
      </c>
      <c r="B16" s="177" t="s">
        <v>84</v>
      </c>
      <c r="C16" s="177"/>
      <c r="D16" s="177"/>
      <c r="E16" s="178"/>
      <c r="F16" s="99">
        <f>'PEDIATRÍA '!C45</f>
        <v>96</v>
      </c>
      <c r="G16" s="98"/>
      <c r="H16" s="87"/>
    </row>
    <row r="17" spans="1:8" ht="18">
      <c r="A17" s="63">
        <v>6</v>
      </c>
      <c r="B17" s="178" t="s">
        <v>131</v>
      </c>
      <c r="C17" s="181"/>
      <c r="D17" s="181"/>
      <c r="E17" s="182"/>
      <c r="F17" s="99">
        <f>'UCI NEONATAL'!C45</f>
        <v>100</v>
      </c>
      <c r="G17" s="87"/>
      <c r="H17" s="87"/>
    </row>
    <row r="18" spans="1:8" ht="18">
      <c r="A18" s="63">
        <v>7</v>
      </c>
      <c r="B18" s="178" t="s">
        <v>132</v>
      </c>
      <c r="C18" s="181"/>
      <c r="D18" s="181"/>
      <c r="E18" s="182"/>
      <c r="F18" s="99">
        <f>'UCI ADULTOS'!C45</f>
        <v>95</v>
      </c>
      <c r="G18" s="87"/>
      <c r="H18" s="87"/>
    </row>
    <row r="19" spans="1:8" ht="15.75">
      <c r="A19" s="63">
        <v>8</v>
      </c>
      <c r="B19" s="177" t="s">
        <v>118</v>
      </c>
      <c r="C19" s="177"/>
      <c r="D19" s="177"/>
      <c r="E19" s="177"/>
      <c r="F19" s="99">
        <f>'VACUNACIÓN '!C45</f>
        <v>100</v>
      </c>
    </row>
    <row r="20" spans="1:8" ht="15.75">
      <c r="A20" s="63">
        <v>9</v>
      </c>
      <c r="B20" s="179" t="s">
        <v>134</v>
      </c>
      <c r="C20" s="179"/>
      <c r="D20" s="179"/>
      <c r="E20" s="179"/>
      <c r="F20" s="64">
        <f>'HOSPITALIZACIÓN H1 AISLAMIENTO'!C45</f>
        <v>100</v>
      </c>
    </row>
    <row r="21" spans="1:8" ht="15.75">
      <c r="A21" s="63">
        <v>10</v>
      </c>
      <c r="B21" s="185" t="s">
        <v>142</v>
      </c>
      <c r="C21" s="186"/>
      <c r="D21" s="186"/>
      <c r="E21" s="187"/>
      <c r="F21" s="96">
        <f>'HOSPITALIZACION H1 - B'!C45</f>
        <v>92</v>
      </c>
    </row>
    <row r="22" spans="1:8" ht="15.75">
      <c r="A22" s="63">
        <v>11</v>
      </c>
      <c r="B22" s="177" t="s">
        <v>83</v>
      </c>
      <c r="C22" s="177"/>
      <c r="D22" s="177"/>
      <c r="E22" s="177"/>
      <c r="F22" s="96">
        <f>'HOSPITALIZACIÓN H2'!C45</f>
        <v>98</v>
      </c>
    </row>
    <row r="23" spans="1:8" ht="15.75">
      <c r="A23" s="63">
        <v>12</v>
      </c>
      <c r="B23" s="180" t="s">
        <v>82</v>
      </c>
      <c r="C23" s="180"/>
      <c r="D23" s="180"/>
      <c r="E23" s="180"/>
      <c r="F23" s="64">
        <f>'HOSPITALIZACIÓN H3'!C45</f>
        <v>96</v>
      </c>
    </row>
    <row r="24" spans="1:8" ht="15.75">
      <c r="A24" s="63">
        <v>13</v>
      </c>
      <c r="B24" s="178" t="s">
        <v>79</v>
      </c>
      <c r="C24" s="181"/>
      <c r="D24" s="181"/>
      <c r="E24" s="182"/>
      <c r="F24" s="64">
        <f>'CONSULTA EXTERNA '!C45</f>
        <v>83</v>
      </c>
    </row>
    <row r="25" spans="1:8" ht="15.75">
      <c r="A25" s="63">
        <v>14</v>
      </c>
      <c r="B25" s="178" t="s">
        <v>133</v>
      </c>
      <c r="C25" s="181"/>
      <c r="D25" s="181"/>
      <c r="E25" s="182"/>
      <c r="F25" s="64">
        <f>'CENTRO INTEGRAL DE TERAPIAS'!C45</f>
        <v>96</v>
      </c>
    </row>
    <row r="26" spans="1:8" ht="15.75">
      <c r="A26" s="63">
        <v>15</v>
      </c>
      <c r="B26" s="183" t="s">
        <v>81</v>
      </c>
      <c r="C26" s="183"/>
      <c r="D26" s="183"/>
      <c r="E26" s="183"/>
      <c r="F26" s="64">
        <f>'LABORATORIO CLÍNICO '!C45</f>
        <v>97</v>
      </c>
    </row>
    <row r="27" spans="1:8" ht="15.75">
      <c r="A27" s="63">
        <v>16</v>
      </c>
      <c r="B27" s="184" t="s">
        <v>151</v>
      </c>
      <c r="C27" s="184"/>
      <c r="D27" s="184"/>
      <c r="E27" s="184"/>
      <c r="F27" s="64">
        <f>'UNIDAD PRETRANSFUSIONAL'!C45</f>
        <v>100</v>
      </c>
    </row>
    <row r="28" spans="1:8" ht="15.75">
      <c r="A28" s="63">
        <v>17</v>
      </c>
      <c r="B28" s="177" t="s">
        <v>119</v>
      </c>
      <c r="C28" s="177"/>
      <c r="D28" s="177"/>
      <c r="E28" s="177"/>
      <c r="F28" s="64">
        <f>'IMAGENES DIAGNOSTICAS '!C45</f>
        <v>100</v>
      </c>
      <c r="G28" s="91"/>
    </row>
    <row r="29" spans="1:8" ht="15.75">
      <c r="A29" s="63">
        <v>18</v>
      </c>
      <c r="B29" s="171" t="s">
        <v>123</v>
      </c>
      <c r="C29" s="172"/>
      <c r="D29" s="172"/>
      <c r="E29" s="173"/>
      <c r="F29" s="65">
        <f>'SALA DE ESPERA ENTRADA PRINCIPA'!C45</f>
        <v>92</v>
      </c>
    </row>
    <row r="30" spans="1:8" ht="16.5" thickBot="1">
      <c r="A30" s="63">
        <v>19</v>
      </c>
      <c r="B30" s="174" t="s">
        <v>124</v>
      </c>
      <c r="C30" s="175"/>
      <c r="D30" s="175"/>
      <c r="E30" s="176"/>
      <c r="F30" s="65">
        <f>'SALA DE ESPERA CIRUGÍA'!C45</f>
        <v>100</v>
      </c>
    </row>
    <row r="31" spans="1:8" ht="30.75" customHeight="1">
      <c r="A31" s="114"/>
      <c r="B31" s="158" t="s">
        <v>116</v>
      </c>
      <c r="C31" s="158"/>
      <c r="D31" s="158"/>
      <c r="E31" s="159"/>
      <c r="F31" s="92">
        <f>AVERAGE(F12:F30)</f>
        <v>96.10526315789474</v>
      </c>
    </row>
    <row r="32" spans="1:8" ht="31.5" customHeight="1" thickBot="1">
      <c r="A32" s="66"/>
      <c r="B32" s="160" t="s">
        <v>117</v>
      </c>
      <c r="C32" s="160"/>
      <c r="D32" s="160"/>
      <c r="E32" s="161"/>
      <c r="F32" s="67">
        <f>100-F31</f>
        <v>3.8947368421052602</v>
      </c>
    </row>
    <row r="34" spans="3:5">
      <c r="C34" s="162" t="s">
        <v>3</v>
      </c>
      <c r="D34" s="163"/>
      <c r="E34" s="164"/>
    </row>
    <row r="35" spans="3:5">
      <c r="C35" s="165" t="s">
        <v>10</v>
      </c>
      <c r="D35" s="166"/>
      <c r="E35" s="167"/>
    </row>
    <row r="36" spans="3:5">
      <c r="C36" s="168" t="s">
        <v>9</v>
      </c>
      <c r="D36" s="169"/>
      <c r="E36" s="170"/>
    </row>
    <row r="37" spans="3:5">
      <c r="C37" s="155" t="s">
        <v>8</v>
      </c>
      <c r="D37" s="156"/>
      <c r="E37" s="157"/>
    </row>
  </sheetData>
  <mergeCells count="27">
    <mergeCell ref="B15:E15"/>
    <mergeCell ref="A7:F7"/>
    <mergeCell ref="B11:E11"/>
    <mergeCell ref="B12:E12"/>
    <mergeCell ref="B13:E13"/>
    <mergeCell ref="B14:E14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C37:E37"/>
    <mergeCell ref="B31:E31"/>
    <mergeCell ref="B32:E32"/>
    <mergeCell ref="C34:E34"/>
    <mergeCell ref="C35:E35"/>
    <mergeCell ref="C36:E36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80" zoomScaleNormal="80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65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21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120"/>
      <c r="F21" s="11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21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90">
        <f>COUNT(C13:C41)</f>
        <v>29</v>
      </c>
      <c r="D42" s="90">
        <f>COUNTIF(D13:D41,"x")</f>
        <v>0</v>
      </c>
      <c r="E42" s="90">
        <f>COUNT(E13:E41)</f>
        <v>0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abSelected="1" zoomScale="86" zoomScaleNormal="86" workbookViewId="0">
      <selection activeCell="F8" sqref="F8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22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18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143</v>
      </c>
      <c r="E41" s="9"/>
      <c r="F41" s="15" t="s">
        <v>156</v>
      </c>
    </row>
    <row r="42" spans="1:17" ht="15" customHeight="1">
      <c r="A42" s="139" t="s">
        <v>6</v>
      </c>
      <c r="B42" s="140"/>
      <c r="C42" s="90">
        <f>COUNT(C13:C41)</f>
        <v>28</v>
      </c>
      <c r="D42" s="90">
        <f>COUNTIF(D13:D41,"X")</f>
        <v>1</v>
      </c>
      <c r="E42" s="90">
        <f>COUNT(E13:E41)</f>
        <v>0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90" zoomScaleNormal="90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23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/>
      <c r="D22" s="14" t="s">
        <v>149</v>
      </c>
      <c r="E22" s="9"/>
      <c r="F22" s="15" t="s">
        <v>150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54.7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86"/>
    </row>
    <row r="42" spans="1:17" ht="15" customHeight="1">
      <c r="A42" s="139" t="s">
        <v>6</v>
      </c>
      <c r="B42" s="14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128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83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106">
        <f>COUNT(C13:C41)</f>
        <v>28</v>
      </c>
      <c r="D42" s="106">
        <f>COUNTIF(D13:D41,"x")</f>
        <v>0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129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149</v>
      </c>
      <c r="E34" s="9"/>
      <c r="F34" s="83" t="s">
        <v>153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95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93"/>
      <c r="C8" s="136" t="s">
        <v>32</v>
      </c>
      <c r="D8" s="136"/>
      <c r="E8" s="136"/>
      <c r="F8" s="93"/>
    </row>
    <row r="9" spans="1:6" ht="15.75" customHeight="1">
      <c r="A9" s="137" t="s">
        <v>120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16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21"/>
    </row>
    <row r="42" spans="1:17" ht="15" customHeight="1">
      <c r="A42" s="139" t="s">
        <v>6</v>
      </c>
      <c r="B42" s="140"/>
      <c r="C42" s="95">
        <f>COUNT(C13:C41)</f>
        <v>28</v>
      </c>
      <c r="D42" s="95">
        <f>COUNTIF(D13:D41,"x")</f>
        <v>0</v>
      </c>
      <c r="E42" s="95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127</v>
      </c>
      <c r="B9" s="137"/>
      <c r="C9" s="100" t="s">
        <v>38</v>
      </c>
      <c r="D9" s="101" t="s">
        <v>75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22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77">
        <f>COUNT(C13:C41)</f>
        <v>28</v>
      </c>
      <c r="D42" s="108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Apoyo SST</cp:lastModifiedBy>
  <cp:lastPrinted>2022-01-14T21:07:09Z</cp:lastPrinted>
  <dcterms:created xsi:type="dcterms:W3CDTF">2017-03-16T15:54:44Z</dcterms:created>
  <dcterms:modified xsi:type="dcterms:W3CDTF">2025-12-12T20:23:35Z</dcterms:modified>
</cp:coreProperties>
</file>