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bookViews>
    <workbookView xWindow="-120" yWindow="-120" windowWidth="20730" windowHeight="11160" tabRatio="578" firstSheet="12" activeTab="13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6" i="15" l="1"/>
  <c r="V12" i="15"/>
  <c r="W13" i="15" s="1"/>
  <c r="W17" i="15" l="1"/>
  <c r="D4" i="14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C138" i="8" s="1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<sst xmlns="http://schemas.openxmlformats.org/spreadsheetml/2006/main" count="5162" uniqueCount="171">
  <si>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</si>
  <si>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</si>
  <si>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</si>
  <si>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</si>
  <si>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</si>
  <si>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</si>
  <si>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</si>
  <si>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</si>
  <si>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</si>
  <si>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</si>
  <si>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</si>
  <si>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</si>
  <si>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</si>
  <si>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</si>
  <si>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</si>
  <si>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</si>
  <si>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</si>
  <si>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</si>
  <si>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</si>
  <si>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</si>
  <si>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</si>
  <si>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</si>
  <si>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</si>
  <si>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</si>
  <si>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</si>
  <si>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</si>
  <si>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</si>
  <si>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</si>
  <si>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</si>
  <si>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</si>
  <si>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</si>
  <si>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</si>
  <si>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</si>
  <si>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</si>
  <si>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</si>
  <si>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</si>
  <si>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</si>
  <si>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</si>
  <si>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</si>
  <si>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</si>
  <si>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</si>
  <si>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</si>
  <si>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</si>
  <si>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</si>
  <si>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</si>
  <si>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</si>
  <si>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</si>
  <si>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</si>
  <si>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</si>
  <si>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</si>
  <si>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</si>
  <si>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</si>
  <si>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</si>
  <si>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</si>
  <si>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</si>
  <si>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</si>
  <si>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</si>
  <si>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</si>
  <si>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</si>
  <si>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</si>
  <si>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</si>
  <si>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</si>
  <si>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</si>
  <si>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</si>
  <si>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</si>
  <si>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</si>
  <si>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</si>
  <si>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</si>
  <si>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</si>
  <si>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</si>
  <si>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</si>
  <si>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</si>
  <si>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</si>
  <si>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</si>
  <si>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</si>
  <si>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</si>
  <si>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</si>
  <si>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</si>
  <si>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</si>
  <si>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</si>
  <si>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</si>
  <si>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</si>
  <si>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</si>
  <si>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</si>
  <si>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</si>
  <si>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</si>
  <si>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</si>
  <si>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</si>
  <si>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</si>
  <si>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</si>
  <si>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</si>
  <si>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</si>
  <si>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</si>
  <si>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</si>
  <si>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</si>
  <si>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</si>
  <si>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</si>
  <si>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</si>
  <si>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</si>
  <si>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</si>
  <si>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</si>
  <si>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</si>
  <si>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</si>
  <si>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</si>
  <si>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</si>
  <si>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</si>
  <si>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</si>
  <si>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</si>
  <si>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</si>
  <si>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</si>
  <si>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</si>
  <si>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</si>
  <si>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</si>
  <si>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</si>
  <si>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</si>
  <si>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</si>
  <si>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</si>
  <si>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</si>
  <si>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</si>
  <si>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</si>
  <si>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</si>
  <si>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</si>
  <si>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</si>
  <si>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</si>
  <si>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</si>
  <si>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</si>
  <si>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</si>
  <si>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</si>
  <si>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</si>
  <si>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</si>
  <si>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</si>
  <si>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</si>
  <si>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</si>
  <si>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</si>
  <si>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</si>
  <si>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</si>
  <si>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</si>
  <si>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</si>
  <si>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</si>
  <si>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</si>
  <si>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</si>
  <si>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</si>
  <si>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</si>
  <si>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</si>
  <si>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</si>
  <si>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</si>
  <si>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</si>
  <si>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</si>
  <si>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</si>
  <si>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</si>
  <si>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</si>
  <si>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</si>
  <si>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</si>
  <si>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</si>
  <si>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</si>
  <si>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</si>
  <si>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</si>
  <si>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</si>
  <si>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</si>
  <si>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</si>
  <si>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</si>
  <si>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>17. SOTANO</t>
  </si>
  <si>
    <t>10. UNIDAD PRETRANSFUSIONAL</t>
  </si>
  <si>
    <t>LODOS PTAR</t>
  </si>
  <si>
    <t xml:space="preserve">CONSULTA EXTERNA Y CENTRO INTEGRAL DE TERPIAS </t>
  </si>
  <si>
    <t xml:space="preserve">CONSULTA EXTERNA Y CENTRO INTEGRAL DE TERAPIAS </t>
  </si>
  <si>
    <t xml:space="preserve">ÁREA ADMINISTRATIVA 1 HOTEL ENCANTO REAL </t>
  </si>
  <si>
    <t>ÁREA ADMINISTRATIVA 1 HOTEL ENCANTO REAL</t>
  </si>
  <si>
    <t xml:space="preserve">ÁREA ADMINISTRATIVA 1 HOTEL ENCANTO REAL
</t>
  </si>
  <si>
    <t>TOTAL ÁREA / ÁREAS ADMINISTRATIVAS HOTEL ENCANTO REAL</t>
  </si>
  <si>
    <t>TOTAL ÁREAS /  ÁREAS ADMINISTRATIVAS HOTEL ENCANTO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</si>
</sst>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AE-4755-B0C2-2088E4A94CB2}"/>
            </c:ext>
          </c:extLst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AE-4755-B0C2-2088E4A94CB2}"/>
            </c:ext>
          </c:extLst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AE-4755-B0C2-2088E4A94CB2}"/>
            </c:ext>
          </c:extLst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AE-4755-B0C2-2088E4A94CB2}"/>
            </c:ext>
          </c:extLst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AE-4755-B0C2-2088E4A94CB2}"/>
            </c:ext>
          </c:extLst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0AE-4755-B0C2-2088E4A94CB2}"/>
            </c:ext>
          </c:extLst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AE-4755-B0C2-2088E4A94CB2}"/>
            </c:ext>
          </c:extLst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AE-4755-B0C2-2088E4A94CB2}"/>
            </c:ext>
          </c:extLst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0" formatCode="General">
                  <c:v>1</c:v>
                </c:pt>
                <c:pt idx="1">
                  <c:v>2</c:v>
                </c:pt>
                <c:pt idx="2" formatCode="General">
                  <c:v>1</c:v>
                </c:pt>
                <c:pt idx="3">
                  <c:v>0.4</c:v>
                </c:pt>
                <c:pt idx="4" formatCode="General">
                  <c:v>4</c:v>
                </c:pt>
                <c:pt idx="5">
                  <c:v>2.2000000000000002</c:v>
                </c:pt>
                <c:pt idx="6" formatCode="General">
                  <c:v>3</c:v>
                </c:pt>
                <c:pt idx="7">
                  <c:v>1.4</c:v>
                </c:pt>
                <c:pt idx="8" formatCode="General">
                  <c:v>4</c:v>
                </c:pt>
                <c:pt idx="9">
                  <c:v>4</c:v>
                </c:pt>
                <c:pt idx="10" formatCode="General">
                  <c:v>1</c:v>
                </c:pt>
                <c:pt idx="11">
                  <c:v>0.7</c:v>
                </c:pt>
                <c:pt idx="12" formatCode="General">
                  <c:v>2</c:v>
                </c:pt>
                <c:pt idx="13">
                  <c:v>1.5</c:v>
                </c:pt>
                <c:pt idx="14" formatCode="General">
                  <c:v>3</c:v>
                </c:pt>
                <c:pt idx="15">
                  <c:v>2.5</c:v>
                </c:pt>
                <c:pt idx="16" formatCode="General">
                  <c:v>1</c:v>
                </c:pt>
                <c:pt idx="17">
                  <c:v>0.8</c:v>
                </c:pt>
                <c:pt idx="18" formatCode="General">
                  <c:v>2</c:v>
                </c:pt>
                <c:pt idx="19">
                  <c:v>3</c:v>
                </c:pt>
                <c:pt idx="20" formatCode="General">
                  <c:v>4</c:v>
                </c:pt>
                <c:pt idx="21">
                  <c:v>2</c:v>
                </c:pt>
                <c:pt idx="24" formatCode="General">
                  <c:v>4</c:v>
                </c:pt>
                <c:pt idx="25">
                  <c:v>3.5</c:v>
                </c:pt>
                <c:pt idx="26" formatCode="General">
                  <c:v>2</c:v>
                </c:pt>
                <c:pt idx="27">
                  <c:v>1</c:v>
                </c:pt>
                <c:pt idx="28" formatCode="General">
                  <c:v>2</c:v>
                </c:pt>
                <c:pt idx="29">
                  <c:v>0.8</c:v>
                </c:pt>
                <c:pt idx="30" formatCode="General">
                  <c:v>3</c:v>
                </c:pt>
                <c:pt idx="31">
                  <c:v>1.4</c:v>
                </c:pt>
                <c:pt idx="32" formatCode="General">
                  <c:v>1</c:v>
                </c:pt>
                <c:pt idx="33">
                  <c:v>0.9</c:v>
                </c:pt>
                <c:pt idx="34" formatCode="General">
                  <c:v>1</c:v>
                </c:pt>
                <c:pt idx="35">
                  <c:v>2.7</c:v>
                </c:pt>
                <c:pt idx="36" formatCode="General">
                  <c:v>1</c:v>
                </c:pt>
                <c:pt idx="37">
                  <c:v>0.6</c:v>
                </c:pt>
                <c:pt idx="38" formatCode="General">
                  <c:v>4</c:v>
                </c:pt>
                <c:pt idx="39">
                  <c:v>1.6</c:v>
                </c:pt>
                <c:pt idx="40" formatCode="General">
                  <c:v>2</c:v>
                </c:pt>
                <c:pt idx="41">
                  <c:v>0.8</c:v>
                </c:pt>
                <c:pt idx="42" formatCode="General">
                  <c:v>1</c:v>
                </c:pt>
                <c:pt idx="43">
                  <c:v>0.4</c:v>
                </c:pt>
                <c:pt idx="48" formatCode="General">
                  <c:v>1</c:v>
                </c:pt>
                <c:pt idx="49">
                  <c:v>1.5</c:v>
                </c:pt>
                <c:pt idx="50" formatCode="General">
                  <c:v>2</c:v>
                </c:pt>
                <c:pt idx="51">
                  <c:v>0.6</c:v>
                </c:pt>
                <c:pt idx="52" formatCode="General">
                  <c:v>1</c:v>
                </c:pt>
                <c:pt idx="53">
                  <c:v>0.3</c:v>
                </c:pt>
                <c:pt idx="54" formatCode="General">
                  <c:v>1</c:v>
                </c:pt>
                <c:pt idx="55">
                  <c:v>2</c:v>
                </c:pt>
                <c:pt idx="56" formatCode="General">
                  <c:v>1</c:v>
                </c:pt>
                <c:pt idx="57">
                  <c:v>1</c:v>
                </c:pt>
                <c:pt idx="58" formatCode="General">
                  <c:v>6</c:v>
                </c:pt>
                <c:pt idx="59">
                  <c:v>3.1</c:v>
                </c:pt>
                <c:pt idx="62" formatCode="General">
                  <c:v>2</c:v>
                </c:pt>
                <c:pt idx="63">
                  <c:v>1</c:v>
                </c:pt>
                <c:pt idx="64" formatCode="General">
                  <c:v>3</c:v>
                </c:pt>
                <c:pt idx="65">
                  <c:v>1.8</c:v>
                </c:pt>
                <c:pt idx="66" formatCode="General">
                  <c:v>1</c:v>
                </c:pt>
                <c:pt idx="67">
                  <c:v>0.7</c:v>
                </c:pt>
                <c:pt idx="68" formatCode="General">
                  <c:v>2</c:v>
                </c:pt>
                <c:pt idx="69">
                  <c:v>2.5</c:v>
                </c:pt>
                <c:pt idx="70" formatCode="General">
                  <c:v>4</c:v>
                </c:pt>
                <c:pt idx="71">
                  <c:v>2.1</c:v>
                </c:pt>
                <c:pt idx="76" formatCode="General">
                  <c:v>2</c:v>
                </c:pt>
                <c:pt idx="77">
                  <c:v>1</c:v>
                </c:pt>
                <c:pt idx="78" formatCode="General">
                  <c:v>4</c:v>
                </c:pt>
                <c:pt idx="79">
                  <c:v>1.5</c:v>
                </c:pt>
                <c:pt idx="80" formatCode="General">
                  <c:v>4</c:v>
                </c:pt>
                <c:pt idx="81">
                  <c:v>2</c:v>
                </c:pt>
                <c:pt idx="82" formatCode="General">
                  <c:v>1</c:v>
                </c:pt>
                <c:pt idx="83">
                  <c:v>0.6</c:v>
                </c:pt>
                <c:pt idx="84" formatCode="General">
                  <c:v>2</c:v>
                </c:pt>
                <c:pt idx="85">
                  <c:v>1.3</c:v>
                </c:pt>
                <c:pt idx="86" formatCode="General">
                  <c:v>4</c:v>
                </c:pt>
                <c:pt idx="87">
                  <c:v>1.6</c:v>
                </c:pt>
                <c:pt idx="88" formatCode="General">
                  <c:v>3</c:v>
                </c:pt>
                <c:pt idx="89">
                  <c:v>1</c:v>
                </c:pt>
                <c:pt idx="90" formatCode="General">
                  <c:v>5</c:v>
                </c:pt>
                <c:pt idx="91">
                  <c:v>1.3</c:v>
                </c:pt>
                <c:pt idx="92" formatCode="General">
                  <c:v>1</c:v>
                </c:pt>
                <c:pt idx="93">
                  <c:v>1</c:v>
                </c:pt>
                <c:pt idx="94" formatCode="General">
                  <c:v>6</c:v>
                </c:pt>
                <c:pt idx="95">
                  <c:v>2</c:v>
                </c:pt>
                <c:pt idx="96" formatCode="General">
                  <c:v>1</c:v>
                </c:pt>
                <c:pt idx="97">
                  <c:v>1</c:v>
                </c:pt>
                <c:pt idx="98" formatCode="General">
                  <c:v>3</c:v>
                </c:pt>
                <c:pt idx="99">
                  <c:v>1.5</c:v>
                </c:pt>
                <c:pt idx="100" formatCode="General">
                  <c:v>1</c:v>
                </c:pt>
                <c:pt idx="101">
                  <c:v>1</c:v>
                </c:pt>
                <c:pt idx="102" formatCode="General">
                  <c:v>1</c:v>
                </c:pt>
                <c:pt idx="103">
                  <c:v>1.5</c:v>
                </c:pt>
                <c:pt idx="104" formatCode="General">
                  <c:v>4</c:v>
                </c:pt>
                <c:pt idx="105">
                  <c:v>3</c:v>
                </c:pt>
                <c:pt idx="106" formatCode="General">
                  <c:v>3</c:v>
                </c:pt>
                <c:pt idx="107">
                  <c:v>0.8</c:v>
                </c:pt>
                <c:pt idx="108" formatCode="General">
                  <c:v>4</c:v>
                </c:pt>
                <c:pt idx="109">
                  <c:v>2.1</c:v>
                </c:pt>
                <c:pt idx="110" formatCode="General">
                  <c:v>3</c:v>
                </c:pt>
                <c:pt idx="111">
                  <c:v>1</c:v>
                </c:pt>
                <c:pt idx="112" formatCode="General">
                  <c:v>5</c:v>
                </c:pt>
                <c:pt idx="113">
                  <c:v>1.6</c:v>
                </c:pt>
                <c:pt idx="114" formatCode="General">
                  <c:v>5</c:v>
                </c:pt>
                <c:pt idx="115">
                  <c:v>2.8</c:v>
                </c:pt>
                <c:pt idx="116" formatCode="General">
                  <c:v>1</c:v>
                </c:pt>
                <c:pt idx="117">
                  <c:v>0.8</c:v>
                </c:pt>
                <c:pt idx="118" formatCode="General">
                  <c:v>1</c:v>
                </c:pt>
                <c:pt idx="119">
                  <c:v>1</c:v>
                </c:pt>
                <c:pt idx="120" formatCode="General">
                  <c:v>3</c:v>
                </c:pt>
                <c:pt idx="121">
                  <c:v>2</c:v>
                </c:pt>
                <c:pt idx="122" formatCode="General">
                  <c:v>4</c:v>
                </c:pt>
                <c:pt idx="123">
                  <c:v>1.8</c:v>
                </c:pt>
                <c:pt idx="124" formatCode="General">
                  <c:v>142</c:v>
                </c:pt>
                <c:pt idx="125">
                  <c:v>85.999999999999972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0AE-4755-B0C2-2088E4A94CB2}"/>
            </c:ext>
          </c:extLst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4" formatCode="General">
                  <c:v>2</c:v>
                </c:pt>
                <c:pt idx="5">
                  <c:v>1</c:v>
                </c:pt>
                <c:pt idx="20" formatCode="General">
                  <c:v>1</c:v>
                </c:pt>
                <c:pt idx="21">
                  <c:v>0.5</c:v>
                </c:pt>
                <c:pt idx="24" formatCode="General">
                  <c:v>3</c:v>
                </c:pt>
                <c:pt idx="25">
                  <c:v>1</c:v>
                </c:pt>
                <c:pt idx="64" formatCode="General">
                  <c:v>1</c:v>
                </c:pt>
                <c:pt idx="65">
                  <c:v>0.3</c:v>
                </c:pt>
                <c:pt idx="68" formatCode="General">
                  <c:v>1</c:v>
                </c:pt>
                <c:pt idx="69">
                  <c:v>0.6</c:v>
                </c:pt>
                <c:pt idx="76" formatCode="General">
                  <c:v>1</c:v>
                </c:pt>
                <c:pt idx="77">
                  <c:v>0.5</c:v>
                </c:pt>
                <c:pt idx="80" formatCode="General">
                  <c:v>2</c:v>
                </c:pt>
                <c:pt idx="81">
                  <c:v>0.6</c:v>
                </c:pt>
                <c:pt idx="84" formatCode="General">
                  <c:v>2</c:v>
                </c:pt>
                <c:pt idx="85">
                  <c:v>1</c:v>
                </c:pt>
                <c:pt idx="88" formatCode="General">
                  <c:v>1</c:v>
                </c:pt>
                <c:pt idx="89">
                  <c:v>0.8</c:v>
                </c:pt>
                <c:pt idx="92" formatCode="General">
                  <c:v>1</c:v>
                </c:pt>
                <c:pt idx="93">
                  <c:v>0.3</c:v>
                </c:pt>
                <c:pt idx="96" formatCode="General">
                  <c:v>1</c:v>
                </c:pt>
                <c:pt idx="97">
                  <c:v>0.3</c:v>
                </c:pt>
                <c:pt idx="102" formatCode="General">
                  <c:v>1</c:v>
                </c:pt>
                <c:pt idx="103">
                  <c:v>0.2</c:v>
                </c:pt>
                <c:pt idx="104" formatCode="General">
                  <c:v>1</c:v>
                </c:pt>
                <c:pt idx="105">
                  <c:v>0.7</c:v>
                </c:pt>
                <c:pt idx="108" formatCode="General">
                  <c:v>5</c:v>
                </c:pt>
                <c:pt idx="109">
                  <c:v>1</c:v>
                </c:pt>
                <c:pt idx="112" formatCode="General">
                  <c:v>2</c:v>
                </c:pt>
                <c:pt idx="113">
                  <c:v>0.8</c:v>
                </c:pt>
                <c:pt idx="114" formatCode="General">
                  <c:v>1</c:v>
                </c:pt>
                <c:pt idx="115">
                  <c:v>0.2</c:v>
                </c:pt>
                <c:pt idx="118" formatCode="General">
                  <c:v>1</c:v>
                </c:pt>
                <c:pt idx="119">
                  <c:v>0.5</c:v>
                </c:pt>
                <c:pt idx="120" formatCode="General">
                  <c:v>1</c:v>
                </c:pt>
                <c:pt idx="121">
                  <c:v>1.8</c:v>
                </c:pt>
                <c:pt idx="124" formatCode="General">
                  <c:v>28</c:v>
                </c:pt>
                <c:pt idx="125">
                  <c:v>12.100000000000001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0AE-4755-B0C2-2088E4A94CB2}"/>
            </c:ext>
          </c:extLst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0AE-4755-B0C2-2088E4A94CB2}"/>
            </c:ext>
          </c:extLst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0AE-4755-B0C2-2088E4A94CB2}"/>
            </c:ext>
          </c:extLst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2" formatCode="General">
                  <c:v>2</c:v>
                </c:pt>
                <c:pt idx="3">
                  <c:v>1</c:v>
                </c:pt>
                <c:pt idx="4" formatCode="General">
                  <c:v>4</c:v>
                </c:pt>
                <c:pt idx="5">
                  <c:v>3.2</c:v>
                </c:pt>
                <c:pt idx="6" formatCode="General">
                  <c:v>2</c:v>
                </c:pt>
                <c:pt idx="7">
                  <c:v>0.6</c:v>
                </c:pt>
                <c:pt idx="8" formatCode="General">
                  <c:v>5</c:v>
                </c:pt>
                <c:pt idx="9">
                  <c:v>6.1</c:v>
                </c:pt>
                <c:pt idx="10" formatCode="General">
                  <c:v>2</c:v>
                </c:pt>
                <c:pt idx="11">
                  <c:v>0.8</c:v>
                </c:pt>
                <c:pt idx="12" formatCode="General">
                  <c:v>3</c:v>
                </c:pt>
                <c:pt idx="13">
                  <c:v>1</c:v>
                </c:pt>
                <c:pt idx="16" formatCode="General">
                  <c:v>2</c:v>
                </c:pt>
                <c:pt idx="17">
                  <c:v>0.6</c:v>
                </c:pt>
                <c:pt idx="20" formatCode="General">
                  <c:v>4</c:v>
                </c:pt>
                <c:pt idx="21">
                  <c:v>3</c:v>
                </c:pt>
                <c:pt idx="24" formatCode="General">
                  <c:v>2</c:v>
                </c:pt>
                <c:pt idx="25">
                  <c:v>0.9</c:v>
                </c:pt>
                <c:pt idx="28" formatCode="General">
                  <c:v>3</c:v>
                </c:pt>
                <c:pt idx="29">
                  <c:v>2</c:v>
                </c:pt>
                <c:pt idx="30" formatCode="General">
                  <c:v>2</c:v>
                </c:pt>
                <c:pt idx="31">
                  <c:v>0.9</c:v>
                </c:pt>
                <c:pt idx="32" formatCode="General">
                  <c:v>3</c:v>
                </c:pt>
                <c:pt idx="33">
                  <c:v>1</c:v>
                </c:pt>
                <c:pt idx="36" formatCode="General">
                  <c:v>2</c:v>
                </c:pt>
                <c:pt idx="37">
                  <c:v>1</c:v>
                </c:pt>
                <c:pt idx="38" formatCode="General">
                  <c:v>3</c:v>
                </c:pt>
                <c:pt idx="39">
                  <c:v>1</c:v>
                </c:pt>
                <c:pt idx="40" formatCode="General">
                  <c:v>1</c:v>
                </c:pt>
                <c:pt idx="41">
                  <c:v>0.5</c:v>
                </c:pt>
                <c:pt idx="42" formatCode="General">
                  <c:v>2</c:v>
                </c:pt>
                <c:pt idx="43">
                  <c:v>1</c:v>
                </c:pt>
                <c:pt idx="44" formatCode="General">
                  <c:v>3</c:v>
                </c:pt>
                <c:pt idx="45">
                  <c:v>1.4</c:v>
                </c:pt>
                <c:pt idx="46" formatCode="General">
                  <c:v>2</c:v>
                </c:pt>
                <c:pt idx="47">
                  <c:v>1</c:v>
                </c:pt>
                <c:pt idx="50" formatCode="General">
                  <c:v>1</c:v>
                </c:pt>
                <c:pt idx="51">
                  <c:v>2</c:v>
                </c:pt>
                <c:pt idx="52" formatCode="General">
                  <c:v>2</c:v>
                </c:pt>
                <c:pt idx="53">
                  <c:v>1</c:v>
                </c:pt>
                <c:pt idx="54" formatCode="General">
                  <c:v>1</c:v>
                </c:pt>
                <c:pt idx="55">
                  <c:v>0.8</c:v>
                </c:pt>
                <c:pt idx="56" formatCode="General">
                  <c:v>2</c:v>
                </c:pt>
                <c:pt idx="57">
                  <c:v>0.6</c:v>
                </c:pt>
                <c:pt idx="58" formatCode="General">
                  <c:v>1</c:v>
                </c:pt>
                <c:pt idx="59">
                  <c:v>0.3</c:v>
                </c:pt>
                <c:pt idx="60" formatCode="General">
                  <c:v>5</c:v>
                </c:pt>
                <c:pt idx="61">
                  <c:v>2</c:v>
                </c:pt>
                <c:pt idx="62" formatCode="General">
                  <c:v>1</c:v>
                </c:pt>
                <c:pt idx="63">
                  <c:v>0.8</c:v>
                </c:pt>
                <c:pt idx="66" formatCode="General">
                  <c:v>1</c:v>
                </c:pt>
                <c:pt idx="67">
                  <c:v>1.8</c:v>
                </c:pt>
                <c:pt idx="68" formatCode="General">
                  <c:v>3</c:v>
                </c:pt>
                <c:pt idx="69">
                  <c:v>2.1</c:v>
                </c:pt>
                <c:pt idx="70" formatCode="General">
                  <c:v>1</c:v>
                </c:pt>
                <c:pt idx="71">
                  <c:v>0.7</c:v>
                </c:pt>
                <c:pt idx="72" formatCode="General">
                  <c:v>4</c:v>
                </c:pt>
                <c:pt idx="73">
                  <c:v>2.2999999999999998</c:v>
                </c:pt>
                <c:pt idx="76" formatCode="General">
                  <c:v>3</c:v>
                </c:pt>
                <c:pt idx="77">
                  <c:v>1.2</c:v>
                </c:pt>
                <c:pt idx="78" formatCode="General">
                  <c:v>2</c:v>
                </c:pt>
                <c:pt idx="79">
                  <c:v>1.4</c:v>
                </c:pt>
                <c:pt idx="80" formatCode="General">
                  <c:v>5</c:v>
                </c:pt>
                <c:pt idx="81">
                  <c:v>2.5</c:v>
                </c:pt>
                <c:pt idx="82" formatCode="General">
                  <c:v>3</c:v>
                </c:pt>
                <c:pt idx="83">
                  <c:v>1</c:v>
                </c:pt>
                <c:pt idx="84" formatCode="General">
                  <c:v>3</c:v>
                </c:pt>
                <c:pt idx="85">
                  <c:v>1.6</c:v>
                </c:pt>
                <c:pt idx="88" formatCode="General">
                  <c:v>4</c:v>
                </c:pt>
                <c:pt idx="89">
                  <c:v>1.5</c:v>
                </c:pt>
                <c:pt idx="90" formatCode="General">
                  <c:v>2</c:v>
                </c:pt>
                <c:pt idx="91">
                  <c:v>0.6</c:v>
                </c:pt>
                <c:pt idx="92" formatCode="General">
                  <c:v>3</c:v>
                </c:pt>
                <c:pt idx="93">
                  <c:v>1.4</c:v>
                </c:pt>
                <c:pt idx="94" formatCode="General">
                  <c:v>2</c:v>
                </c:pt>
                <c:pt idx="95">
                  <c:v>0.8</c:v>
                </c:pt>
                <c:pt idx="96" formatCode="General">
                  <c:v>5</c:v>
                </c:pt>
                <c:pt idx="97">
                  <c:v>2.6</c:v>
                </c:pt>
                <c:pt idx="98" formatCode="General">
                  <c:v>2</c:v>
                </c:pt>
                <c:pt idx="99">
                  <c:v>1</c:v>
                </c:pt>
                <c:pt idx="100" formatCode="General">
                  <c:v>3</c:v>
                </c:pt>
                <c:pt idx="101">
                  <c:v>0.8</c:v>
                </c:pt>
                <c:pt idx="102" formatCode="General">
                  <c:v>4</c:v>
                </c:pt>
                <c:pt idx="103">
                  <c:v>1.7</c:v>
                </c:pt>
                <c:pt idx="106" formatCode="General">
                  <c:v>1</c:v>
                </c:pt>
                <c:pt idx="107">
                  <c:v>1</c:v>
                </c:pt>
                <c:pt idx="108" formatCode="General">
                  <c:v>2</c:v>
                </c:pt>
                <c:pt idx="109">
                  <c:v>0.9</c:v>
                </c:pt>
                <c:pt idx="110" formatCode="General">
                  <c:v>4</c:v>
                </c:pt>
                <c:pt idx="111">
                  <c:v>0.8</c:v>
                </c:pt>
                <c:pt idx="112" formatCode="General">
                  <c:v>3</c:v>
                </c:pt>
                <c:pt idx="113">
                  <c:v>1</c:v>
                </c:pt>
                <c:pt idx="116" formatCode="General">
                  <c:v>5</c:v>
                </c:pt>
                <c:pt idx="117">
                  <c:v>2</c:v>
                </c:pt>
                <c:pt idx="118" formatCode="General">
                  <c:v>3</c:v>
                </c:pt>
                <c:pt idx="119">
                  <c:v>0.9</c:v>
                </c:pt>
                <c:pt idx="120" formatCode="General">
                  <c:v>1</c:v>
                </c:pt>
                <c:pt idx="121">
                  <c:v>0.4</c:v>
                </c:pt>
                <c:pt idx="124" formatCode="General">
                  <c:v>129</c:v>
                </c:pt>
                <c:pt idx="125">
                  <c:v>66.5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0AE-4755-B0C2-2088E4A94CB2}"/>
            </c:ext>
          </c:extLst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2" formatCode="General">
                  <c:v>1</c:v>
                </c:pt>
                <c:pt idx="3">
                  <c:v>0.5</c:v>
                </c:pt>
                <c:pt idx="8" formatCode="General">
                  <c:v>2</c:v>
                </c:pt>
                <c:pt idx="9">
                  <c:v>1.1000000000000001</c:v>
                </c:pt>
                <c:pt idx="12" formatCode="General">
                  <c:v>1</c:v>
                </c:pt>
                <c:pt idx="13">
                  <c:v>0.4</c:v>
                </c:pt>
                <c:pt idx="28" formatCode="General">
                  <c:v>1</c:v>
                </c:pt>
                <c:pt idx="29">
                  <c:v>0.7</c:v>
                </c:pt>
                <c:pt idx="32" formatCode="General">
                  <c:v>1</c:v>
                </c:pt>
                <c:pt idx="33">
                  <c:v>0.3</c:v>
                </c:pt>
                <c:pt idx="60" formatCode="General">
                  <c:v>3</c:v>
                </c:pt>
                <c:pt idx="61">
                  <c:v>0.8</c:v>
                </c:pt>
                <c:pt idx="66" formatCode="General">
                  <c:v>1</c:v>
                </c:pt>
                <c:pt idx="67">
                  <c:v>0.4</c:v>
                </c:pt>
                <c:pt idx="76" formatCode="General">
                  <c:v>1</c:v>
                </c:pt>
                <c:pt idx="77">
                  <c:v>0.6</c:v>
                </c:pt>
                <c:pt idx="84" formatCode="General">
                  <c:v>9</c:v>
                </c:pt>
                <c:pt idx="85">
                  <c:v>1</c:v>
                </c:pt>
                <c:pt idx="94" formatCode="General">
                  <c:v>1</c:v>
                </c:pt>
                <c:pt idx="95">
                  <c:v>0.6</c:v>
                </c:pt>
                <c:pt idx="106" formatCode="General">
                  <c:v>1</c:v>
                </c:pt>
                <c:pt idx="107">
                  <c:v>0.4</c:v>
                </c:pt>
                <c:pt idx="116" formatCode="General">
                  <c:v>1</c:v>
                </c:pt>
                <c:pt idx="117">
                  <c:v>0.3</c:v>
                </c:pt>
                <c:pt idx="120" formatCode="General">
                  <c:v>1</c:v>
                </c:pt>
                <c:pt idx="121">
                  <c:v>0.5</c:v>
                </c:pt>
                <c:pt idx="124" formatCode="General">
                  <c:v>24</c:v>
                </c:pt>
                <c:pt idx="125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AE-4755-B0C2-2088E4A94CB2}"/>
            </c:ext>
          </c:extLst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0AE-4755-B0C2-2088E4A94CB2}"/>
            </c:ext>
          </c:extLst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0AE-4755-B0C2-2088E4A94CB2}"/>
            </c:ext>
          </c:extLst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0AE-4755-B0C2-2088E4A94CB2}"/>
            </c:ext>
          </c:extLst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0AE-4755-B0C2-2088E4A94CB2}"/>
            </c:ext>
          </c:extLst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0AE-4755-B0C2-2088E4A94CB2}"/>
            </c:ext>
          </c:extLst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0AE-4755-B0C2-2088E4A94CB2}"/>
            </c:ext>
          </c:extLst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10</c:v>
                </c:pt>
                <c:pt idx="1">
                  <c:v>12</c:v>
                </c:pt>
                <c:pt idx="2" formatCode="General">
                  <c:v>8</c:v>
                </c:pt>
                <c:pt idx="3">
                  <c:v>6.5</c:v>
                </c:pt>
                <c:pt idx="4" formatCode="General">
                  <c:v>7</c:v>
                </c:pt>
                <c:pt idx="5">
                  <c:v>8.3000000000000007</c:v>
                </c:pt>
                <c:pt idx="6" formatCode="General">
                  <c:v>10</c:v>
                </c:pt>
                <c:pt idx="7">
                  <c:v>13</c:v>
                </c:pt>
                <c:pt idx="8" formatCode="General">
                  <c:v>16</c:v>
                </c:pt>
                <c:pt idx="9">
                  <c:v>11.8</c:v>
                </c:pt>
                <c:pt idx="10" formatCode="General">
                  <c:v>8</c:v>
                </c:pt>
                <c:pt idx="11">
                  <c:v>6</c:v>
                </c:pt>
                <c:pt idx="12" formatCode="General">
                  <c:v>7</c:v>
                </c:pt>
                <c:pt idx="13">
                  <c:v>14.5</c:v>
                </c:pt>
                <c:pt idx="14" formatCode="General">
                  <c:v>6</c:v>
                </c:pt>
                <c:pt idx="15">
                  <c:v>7.5</c:v>
                </c:pt>
                <c:pt idx="16" formatCode="General">
                  <c:v>7</c:v>
                </c:pt>
                <c:pt idx="17">
                  <c:v>7</c:v>
                </c:pt>
                <c:pt idx="18" formatCode="General">
                  <c:v>5</c:v>
                </c:pt>
                <c:pt idx="19">
                  <c:v>6.1</c:v>
                </c:pt>
                <c:pt idx="20" formatCode="General">
                  <c:v>8</c:v>
                </c:pt>
                <c:pt idx="21">
                  <c:v>7.2</c:v>
                </c:pt>
                <c:pt idx="22" formatCode="General">
                  <c:v>5</c:v>
                </c:pt>
                <c:pt idx="23">
                  <c:v>7.7</c:v>
                </c:pt>
                <c:pt idx="24" formatCode="General">
                  <c:v>16</c:v>
                </c:pt>
                <c:pt idx="25">
                  <c:v>4</c:v>
                </c:pt>
                <c:pt idx="26" formatCode="General">
                  <c:v>2</c:v>
                </c:pt>
                <c:pt idx="27">
                  <c:v>4.2</c:v>
                </c:pt>
                <c:pt idx="28" formatCode="General">
                  <c:v>10</c:v>
                </c:pt>
                <c:pt idx="29">
                  <c:v>14</c:v>
                </c:pt>
                <c:pt idx="30" formatCode="General">
                  <c:v>10</c:v>
                </c:pt>
                <c:pt idx="31">
                  <c:v>15.2</c:v>
                </c:pt>
                <c:pt idx="32" formatCode="General">
                  <c:v>16</c:v>
                </c:pt>
                <c:pt idx="33">
                  <c:v>16.2</c:v>
                </c:pt>
                <c:pt idx="34" formatCode="General">
                  <c:v>3</c:v>
                </c:pt>
                <c:pt idx="35">
                  <c:v>7.2</c:v>
                </c:pt>
                <c:pt idx="36" formatCode="General">
                  <c:v>12</c:v>
                </c:pt>
                <c:pt idx="37">
                  <c:v>8.5</c:v>
                </c:pt>
                <c:pt idx="38" formatCode="General">
                  <c:v>10</c:v>
                </c:pt>
                <c:pt idx="39">
                  <c:v>7</c:v>
                </c:pt>
                <c:pt idx="40" formatCode="General">
                  <c:v>16</c:v>
                </c:pt>
                <c:pt idx="41">
                  <c:v>12.3</c:v>
                </c:pt>
                <c:pt idx="42" formatCode="General">
                  <c:v>7</c:v>
                </c:pt>
                <c:pt idx="43">
                  <c:v>7.5</c:v>
                </c:pt>
                <c:pt idx="44" formatCode="General">
                  <c:v>13</c:v>
                </c:pt>
                <c:pt idx="45">
                  <c:v>8.9</c:v>
                </c:pt>
                <c:pt idx="46" formatCode="General">
                  <c:v>15</c:v>
                </c:pt>
                <c:pt idx="47">
                  <c:v>7.3</c:v>
                </c:pt>
                <c:pt idx="48" formatCode="General">
                  <c:v>10</c:v>
                </c:pt>
                <c:pt idx="49">
                  <c:v>7.8</c:v>
                </c:pt>
                <c:pt idx="50" formatCode="General">
                  <c:v>2</c:v>
                </c:pt>
                <c:pt idx="51">
                  <c:v>4.0999999999999996</c:v>
                </c:pt>
                <c:pt idx="52" formatCode="General">
                  <c:v>9</c:v>
                </c:pt>
                <c:pt idx="53">
                  <c:v>9.1</c:v>
                </c:pt>
                <c:pt idx="54" formatCode="General">
                  <c:v>7</c:v>
                </c:pt>
                <c:pt idx="55">
                  <c:v>5.3</c:v>
                </c:pt>
                <c:pt idx="56" formatCode="General">
                  <c:v>13</c:v>
                </c:pt>
                <c:pt idx="57">
                  <c:v>12.1</c:v>
                </c:pt>
                <c:pt idx="58" formatCode="General">
                  <c:v>10</c:v>
                </c:pt>
                <c:pt idx="59">
                  <c:v>7</c:v>
                </c:pt>
                <c:pt idx="60" formatCode="General">
                  <c:v>12</c:v>
                </c:pt>
                <c:pt idx="61">
                  <c:v>7.6</c:v>
                </c:pt>
                <c:pt idx="62" formatCode="General">
                  <c:v>6</c:v>
                </c:pt>
                <c:pt idx="63">
                  <c:v>5.2</c:v>
                </c:pt>
                <c:pt idx="64" formatCode="General">
                  <c:v>12</c:v>
                </c:pt>
                <c:pt idx="65">
                  <c:v>12.5</c:v>
                </c:pt>
                <c:pt idx="66" formatCode="General">
                  <c:v>5</c:v>
                </c:pt>
                <c:pt idx="67">
                  <c:v>5.7</c:v>
                </c:pt>
                <c:pt idx="68" formatCode="General">
                  <c:v>10</c:v>
                </c:pt>
                <c:pt idx="69">
                  <c:v>6.8</c:v>
                </c:pt>
                <c:pt idx="70" formatCode="General">
                  <c:v>10</c:v>
                </c:pt>
                <c:pt idx="71">
                  <c:v>12.2</c:v>
                </c:pt>
                <c:pt idx="72" formatCode="General">
                  <c:v>17</c:v>
                </c:pt>
                <c:pt idx="73">
                  <c:v>13</c:v>
                </c:pt>
                <c:pt idx="74" formatCode="General">
                  <c:v>13</c:v>
                </c:pt>
                <c:pt idx="75">
                  <c:v>8.6999999999999993</c:v>
                </c:pt>
                <c:pt idx="76" formatCode="General">
                  <c:v>12</c:v>
                </c:pt>
                <c:pt idx="77">
                  <c:v>12.4</c:v>
                </c:pt>
                <c:pt idx="78" formatCode="General">
                  <c:v>12</c:v>
                </c:pt>
                <c:pt idx="79">
                  <c:v>7.4</c:v>
                </c:pt>
                <c:pt idx="80" formatCode="General">
                  <c:v>17</c:v>
                </c:pt>
                <c:pt idx="81">
                  <c:v>14.5</c:v>
                </c:pt>
                <c:pt idx="82" formatCode="General">
                  <c:v>9</c:v>
                </c:pt>
                <c:pt idx="83">
                  <c:v>6.4</c:v>
                </c:pt>
                <c:pt idx="84" formatCode="General">
                  <c:v>9</c:v>
                </c:pt>
                <c:pt idx="85">
                  <c:v>8.6</c:v>
                </c:pt>
                <c:pt idx="86" formatCode="General">
                  <c:v>8</c:v>
                </c:pt>
                <c:pt idx="87">
                  <c:v>6.2</c:v>
                </c:pt>
                <c:pt idx="88" formatCode="General">
                  <c:v>18</c:v>
                </c:pt>
                <c:pt idx="89">
                  <c:v>9.6</c:v>
                </c:pt>
                <c:pt idx="90" formatCode="General">
                  <c:v>4</c:v>
                </c:pt>
                <c:pt idx="91">
                  <c:v>4.8</c:v>
                </c:pt>
                <c:pt idx="92" formatCode="General">
                  <c:v>13</c:v>
                </c:pt>
                <c:pt idx="93">
                  <c:v>7</c:v>
                </c:pt>
                <c:pt idx="94" formatCode="General">
                  <c:v>6</c:v>
                </c:pt>
                <c:pt idx="95">
                  <c:v>5.4</c:v>
                </c:pt>
                <c:pt idx="96" formatCode="General">
                  <c:v>11</c:v>
                </c:pt>
                <c:pt idx="97">
                  <c:v>6</c:v>
                </c:pt>
                <c:pt idx="98" formatCode="General">
                  <c:v>3</c:v>
                </c:pt>
                <c:pt idx="99">
                  <c:v>5.6</c:v>
                </c:pt>
                <c:pt idx="100" formatCode="General">
                  <c:v>8</c:v>
                </c:pt>
                <c:pt idx="101">
                  <c:v>9.3000000000000007</c:v>
                </c:pt>
                <c:pt idx="102" formatCode="General">
                  <c:v>12</c:v>
                </c:pt>
                <c:pt idx="103">
                  <c:v>9</c:v>
                </c:pt>
                <c:pt idx="104" formatCode="General">
                  <c:v>12</c:v>
                </c:pt>
                <c:pt idx="105">
                  <c:v>11</c:v>
                </c:pt>
                <c:pt idx="106" formatCode="General">
                  <c:v>5</c:v>
                </c:pt>
                <c:pt idx="107">
                  <c:v>3.1</c:v>
                </c:pt>
                <c:pt idx="108" formatCode="General">
                  <c:v>12</c:v>
                </c:pt>
                <c:pt idx="109">
                  <c:v>12</c:v>
                </c:pt>
                <c:pt idx="110" formatCode="General">
                  <c:v>8</c:v>
                </c:pt>
                <c:pt idx="111">
                  <c:v>7</c:v>
                </c:pt>
                <c:pt idx="112" formatCode="General">
                  <c:v>11</c:v>
                </c:pt>
                <c:pt idx="113">
                  <c:v>8</c:v>
                </c:pt>
                <c:pt idx="114" formatCode="General">
                  <c:v>5</c:v>
                </c:pt>
                <c:pt idx="115">
                  <c:v>4.5999999999999996</c:v>
                </c:pt>
                <c:pt idx="116" formatCode="General">
                  <c:v>13</c:v>
                </c:pt>
                <c:pt idx="117">
                  <c:v>8.6</c:v>
                </c:pt>
                <c:pt idx="118" formatCode="General">
                  <c:v>8</c:v>
                </c:pt>
                <c:pt idx="119">
                  <c:v>9.1</c:v>
                </c:pt>
                <c:pt idx="120" formatCode="General">
                  <c:v>8</c:v>
                </c:pt>
                <c:pt idx="121">
                  <c:v>8</c:v>
                </c:pt>
                <c:pt idx="122" formatCode="General">
                  <c:v>5</c:v>
                </c:pt>
                <c:pt idx="123">
                  <c:v>4.5999999999999996</c:v>
                </c:pt>
                <c:pt idx="124" formatCode="General">
                  <c:v>592</c:v>
                </c:pt>
                <c:pt idx="125">
                  <c:v>525.20000000000005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30AE-4755-B0C2-2088E4A94CB2}"/>
            </c:ext>
          </c:extLst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2" formatCode="General">
                  <c:v>1</c:v>
                </c:pt>
                <c:pt idx="3">
                  <c:v>0.5</c:v>
                </c:pt>
                <c:pt idx="4" formatCode="General">
                  <c:v>5</c:v>
                </c:pt>
                <c:pt idx="5">
                  <c:v>2</c:v>
                </c:pt>
                <c:pt idx="6" formatCode="General">
                  <c:v>3</c:v>
                </c:pt>
                <c:pt idx="7">
                  <c:v>2.5</c:v>
                </c:pt>
                <c:pt idx="8" formatCode="General">
                  <c:v>3</c:v>
                </c:pt>
                <c:pt idx="9">
                  <c:v>1.5</c:v>
                </c:pt>
                <c:pt idx="12" formatCode="General">
                  <c:v>1</c:v>
                </c:pt>
                <c:pt idx="13">
                  <c:v>0.6</c:v>
                </c:pt>
                <c:pt idx="14" formatCode="General">
                  <c:v>1</c:v>
                </c:pt>
                <c:pt idx="15">
                  <c:v>0.4</c:v>
                </c:pt>
                <c:pt idx="16" formatCode="General">
                  <c:v>2</c:v>
                </c:pt>
                <c:pt idx="17">
                  <c:v>1</c:v>
                </c:pt>
                <c:pt idx="20" formatCode="General">
                  <c:v>3</c:v>
                </c:pt>
                <c:pt idx="21">
                  <c:v>0.5</c:v>
                </c:pt>
                <c:pt idx="22" formatCode="General">
                  <c:v>2</c:v>
                </c:pt>
                <c:pt idx="23">
                  <c:v>0.4</c:v>
                </c:pt>
                <c:pt idx="24" formatCode="General">
                  <c:v>2</c:v>
                </c:pt>
                <c:pt idx="25">
                  <c:v>0.5</c:v>
                </c:pt>
                <c:pt idx="26" formatCode="General">
                  <c:v>2</c:v>
                </c:pt>
                <c:pt idx="27">
                  <c:v>0.6</c:v>
                </c:pt>
                <c:pt idx="28" formatCode="General">
                  <c:v>4</c:v>
                </c:pt>
                <c:pt idx="29">
                  <c:v>2.6</c:v>
                </c:pt>
                <c:pt idx="31">
                  <c:v>2.5</c:v>
                </c:pt>
                <c:pt idx="32" formatCode="General">
                  <c:v>2</c:v>
                </c:pt>
                <c:pt idx="33">
                  <c:v>1</c:v>
                </c:pt>
                <c:pt idx="36" formatCode="General">
                  <c:v>2</c:v>
                </c:pt>
                <c:pt idx="37">
                  <c:v>1</c:v>
                </c:pt>
                <c:pt idx="38" formatCode="General">
                  <c:v>2</c:v>
                </c:pt>
                <c:pt idx="39">
                  <c:v>1</c:v>
                </c:pt>
                <c:pt idx="40" formatCode="General">
                  <c:v>1</c:v>
                </c:pt>
                <c:pt idx="41">
                  <c:v>0.4</c:v>
                </c:pt>
                <c:pt idx="44" formatCode="General">
                  <c:v>1</c:v>
                </c:pt>
                <c:pt idx="45">
                  <c:v>0.4</c:v>
                </c:pt>
                <c:pt idx="46" formatCode="General">
                  <c:v>1</c:v>
                </c:pt>
                <c:pt idx="47">
                  <c:v>0.6</c:v>
                </c:pt>
                <c:pt idx="48" formatCode="General">
                  <c:v>3</c:v>
                </c:pt>
                <c:pt idx="49">
                  <c:v>1</c:v>
                </c:pt>
                <c:pt idx="52" formatCode="General">
                  <c:v>2</c:v>
                </c:pt>
                <c:pt idx="53">
                  <c:v>0.5</c:v>
                </c:pt>
                <c:pt idx="56" formatCode="General">
                  <c:v>2</c:v>
                </c:pt>
                <c:pt idx="57">
                  <c:v>1</c:v>
                </c:pt>
                <c:pt idx="58" formatCode="General">
                  <c:v>2</c:v>
                </c:pt>
                <c:pt idx="59">
                  <c:v>0.7</c:v>
                </c:pt>
                <c:pt idx="60" formatCode="General">
                  <c:v>1</c:v>
                </c:pt>
                <c:pt idx="61">
                  <c:v>0.5</c:v>
                </c:pt>
                <c:pt idx="62" formatCode="General">
                  <c:v>3</c:v>
                </c:pt>
                <c:pt idx="63">
                  <c:v>0.7</c:v>
                </c:pt>
                <c:pt idx="64" formatCode="General">
                  <c:v>3</c:v>
                </c:pt>
                <c:pt idx="65">
                  <c:v>1</c:v>
                </c:pt>
                <c:pt idx="66" formatCode="General">
                  <c:v>1</c:v>
                </c:pt>
                <c:pt idx="67">
                  <c:v>0.2</c:v>
                </c:pt>
                <c:pt idx="68" formatCode="General">
                  <c:v>3</c:v>
                </c:pt>
                <c:pt idx="69">
                  <c:v>1</c:v>
                </c:pt>
                <c:pt idx="70" formatCode="General">
                  <c:v>2</c:v>
                </c:pt>
                <c:pt idx="71">
                  <c:v>2.5</c:v>
                </c:pt>
                <c:pt idx="72" formatCode="General">
                  <c:v>2</c:v>
                </c:pt>
                <c:pt idx="73">
                  <c:v>0.4</c:v>
                </c:pt>
                <c:pt idx="76" formatCode="General">
                  <c:v>3</c:v>
                </c:pt>
                <c:pt idx="77">
                  <c:v>1</c:v>
                </c:pt>
                <c:pt idx="78" formatCode="General">
                  <c:v>2</c:v>
                </c:pt>
                <c:pt idx="79">
                  <c:v>0.4</c:v>
                </c:pt>
                <c:pt idx="80" formatCode="General">
                  <c:v>3</c:v>
                </c:pt>
                <c:pt idx="81">
                  <c:v>0.7</c:v>
                </c:pt>
                <c:pt idx="84" formatCode="General">
                  <c:v>1</c:v>
                </c:pt>
                <c:pt idx="85">
                  <c:v>0.4</c:v>
                </c:pt>
                <c:pt idx="86" formatCode="General">
                  <c:v>3</c:v>
                </c:pt>
                <c:pt idx="87">
                  <c:v>0.5</c:v>
                </c:pt>
                <c:pt idx="88" formatCode="General">
                  <c:v>1</c:v>
                </c:pt>
                <c:pt idx="89">
                  <c:v>0.8</c:v>
                </c:pt>
                <c:pt idx="92" formatCode="General">
                  <c:v>2</c:v>
                </c:pt>
                <c:pt idx="93">
                  <c:v>0.5</c:v>
                </c:pt>
                <c:pt idx="94" formatCode="General">
                  <c:v>1</c:v>
                </c:pt>
                <c:pt idx="95">
                  <c:v>0.6</c:v>
                </c:pt>
                <c:pt idx="96" formatCode="General">
                  <c:v>3</c:v>
                </c:pt>
                <c:pt idx="97">
                  <c:v>0.5</c:v>
                </c:pt>
                <c:pt idx="100" formatCode="General">
                  <c:v>2</c:v>
                </c:pt>
                <c:pt idx="101">
                  <c:v>1</c:v>
                </c:pt>
                <c:pt idx="104" formatCode="General">
                  <c:v>1</c:v>
                </c:pt>
                <c:pt idx="105">
                  <c:v>0.5</c:v>
                </c:pt>
                <c:pt idx="106" formatCode="General">
                  <c:v>3</c:v>
                </c:pt>
                <c:pt idx="107">
                  <c:v>0.7</c:v>
                </c:pt>
                <c:pt idx="108" formatCode="General">
                  <c:v>3</c:v>
                </c:pt>
                <c:pt idx="109">
                  <c:v>1.3</c:v>
                </c:pt>
                <c:pt idx="110" formatCode="General">
                  <c:v>1</c:v>
                </c:pt>
                <c:pt idx="111">
                  <c:v>0.3</c:v>
                </c:pt>
                <c:pt idx="112" formatCode="General">
                  <c:v>2</c:v>
                </c:pt>
                <c:pt idx="113">
                  <c:v>0.5</c:v>
                </c:pt>
                <c:pt idx="114" formatCode="General">
                  <c:v>1</c:v>
                </c:pt>
                <c:pt idx="115">
                  <c:v>0.8</c:v>
                </c:pt>
                <c:pt idx="116" formatCode="General">
                  <c:v>1</c:v>
                </c:pt>
                <c:pt idx="117">
                  <c:v>0.4</c:v>
                </c:pt>
                <c:pt idx="118" formatCode="General">
                  <c:v>1</c:v>
                </c:pt>
                <c:pt idx="119">
                  <c:v>0.5</c:v>
                </c:pt>
                <c:pt idx="120" formatCode="General">
                  <c:v>1</c:v>
                </c:pt>
                <c:pt idx="121">
                  <c:v>0.4</c:v>
                </c:pt>
                <c:pt idx="124" formatCode="General">
                  <c:v>97</c:v>
                </c:pt>
                <c:pt idx="125">
                  <c:v>41.299999999999983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30AE-4755-B0C2-2088E4A94CB2}"/>
            </c:ext>
          </c:extLst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30AE-4755-B0C2-2088E4A94CB2}"/>
            </c:ext>
          </c:extLst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30AE-4755-B0C2-2088E4A94CB2}"/>
            </c:ext>
          </c:extLst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7</c:v>
                </c:pt>
                <c:pt idx="1">
                  <c:v>8.5</c:v>
                </c:pt>
                <c:pt idx="2" formatCode="General">
                  <c:v>8</c:v>
                </c:pt>
                <c:pt idx="3">
                  <c:v>6</c:v>
                </c:pt>
                <c:pt idx="4" formatCode="General">
                  <c:v>7</c:v>
                </c:pt>
                <c:pt idx="5">
                  <c:v>6.4</c:v>
                </c:pt>
                <c:pt idx="6" formatCode="General">
                  <c:v>12</c:v>
                </c:pt>
                <c:pt idx="7">
                  <c:v>10.1</c:v>
                </c:pt>
                <c:pt idx="8" formatCode="General">
                  <c:v>10</c:v>
                </c:pt>
                <c:pt idx="9">
                  <c:v>7</c:v>
                </c:pt>
                <c:pt idx="10" formatCode="General">
                  <c:v>10</c:v>
                </c:pt>
                <c:pt idx="11">
                  <c:v>7</c:v>
                </c:pt>
                <c:pt idx="12" formatCode="General">
                  <c:v>12</c:v>
                </c:pt>
                <c:pt idx="13">
                  <c:v>9.6</c:v>
                </c:pt>
                <c:pt idx="14" formatCode="General">
                  <c:v>7</c:v>
                </c:pt>
                <c:pt idx="15">
                  <c:v>6.1</c:v>
                </c:pt>
                <c:pt idx="16" formatCode="General">
                  <c:v>14</c:v>
                </c:pt>
                <c:pt idx="17">
                  <c:v>9.1999999999999993</c:v>
                </c:pt>
                <c:pt idx="18" formatCode="General">
                  <c:v>3</c:v>
                </c:pt>
                <c:pt idx="19">
                  <c:v>3.2</c:v>
                </c:pt>
                <c:pt idx="20" formatCode="General">
                  <c:v>8</c:v>
                </c:pt>
                <c:pt idx="21">
                  <c:v>4.3</c:v>
                </c:pt>
                <c:pt idx="22" formatCode="General">
                  <c:v>8</c:v>
                </c:pt>
                <c:pt idx="23">
                  <c:v>3.3</c:v>
                </c:pt>
                <c:pt idx="24" formatCode="General">
                  <c:v>9</c:v>
                </c:pt>
                <c:pt idx="25">
                  <c:v>6.1</c:v>
                </c:pt>
                <c:pt idx="26" formatCode="General">
                  <c:v>10</c:v>
                </c:pt>
                <c:pt idx="27">
                  <c:v>5.5</c:v>
                </c:pt>
                <c:pt idx="28" formatCode="General">
                  <c:v>10</c:v>
                </c:pt>
                <c:pt idx="29">
                  <c:v>6.4</c:v>
                </c:pt>
                <c:pt idx="30" formatCode="General">
                  <c:v>9</c:v>
                </c:pt>
                <c:pt idx="31">
                  <c:v>11.3</c:v>
                </c:pt>
                <c:pt idx="32" formatCode="General">
                  <c:v>9</c:v>
                </c:pt>
                <c:pt idx="33">
                  <c:v>3.6</c:v>
                </c:pt>
                <c:pt idx="34" formatCode="General">
                  <c:v>6</c:v>
                </c:pt>
                <c:pt idx="35">
                  <c:v>5</c:v>
                </c:pt>
                <c:pt idx="36" formatCode="General">
                  <c:v>5</c:v>
                </c:pt>
                <c:pt idx="37">
                  <c:v>8.3000000000000007</c:v>
                </c:pt>
                <c:pt idx="38" formatCode="General">
                  <c:v>10</c:v>
                </c:pt>
                <c:pt idx="39">
                  <c:v>4.8</c:v>
                </c:pt>
                <c:pt idx="40" formatCode="General">
                  <c:v>10</c:v>
                </c:pt>
                <c:pt idx="41">
                  <c:v>5.0999999999999996</c:v>
                </c:pt>
                <c:pt idx="42" formatCode="General">
                  <c:v>6</c:v>
                </c:pt>
                <c:pt idx="43">
                  <c:v>4</c:v>
                </c:pt>
                <c:pt idx="44" formatCode="General">
                  <c:v>11</c:v>
                </c:pt>
                <c:pt idx="45">
                  <c:v>6.2</c:v>
                </c:pt>
                <c:pt idx="46" formatCode="General">
                  <c:v>12</c:v>
                </c:pt>
                <c:pt idx="47">
                  <c:v>6.9</c:v>
                </c:pt>
                <c:pt idx="48" formatCode="General">
                  <c:v>11</c:v>
                </c:pt>
                <c:pt idx="49">
                  <c:v>3.7</c:v>
                </c:pt>
                <c:pt idx="50" formatCode="General">
                  <c:v>7</c:v>
                </c:pt>
                <c:pt idx="51">
                  <c:v>3.2</c:v>
                </c:pt>
                <c:pt idx="52" formatCode="General">
                  <c:v>11</c:v>
                </c:pt>
                <c:pt idx="53">
                  <c:v>4.2</c:v>
                </c:pt>
                <c:pt idx="54" formatCode="General">
                  <c:v>13</c:v>
                </c:pt>
                <c:pt idx="55">
                  <c:v>7.9</c:v>
                </c:pt>
                <c:pt idx="56" formatCode="General">
                  <c:v>14</c:v>
                </c:pt>
                <c:pt idx="57">
                  <c:v>3</c:v>
                </c:pt>
                <c:pt idx="58" formatCode="General">
                  <c:v>4</c:v>
                </c:pt>
                <c:pt idx="59">
                  <c:v>4</c:v>
                </c:pt>
                <c:pt idx="60" formatCode="General">
                  <c:v>17</c:v>
                </c:pt>
                <c:pt idx="61">
                  <c:v>6</c:v>
                </c:pt>
                <c:pt idx="62" formatCode="General">
                  <c:v>12</c:v>
                </c:pt>
                <c:pt idx="63">
                  <c:v>6.7</c:v>
                </c:pt>
                <c:pt idx="64" formatCode="General">
                  <c:v>9</c:v>
                </c:pt>
                <c:pt idx="65">
                  <c:v>5.3</c:v>
                </c:pt>
                <c:pt idx="66" formatCode="General">
                  <c:v>2</c:v>
                </c:pt>
                <c:pt idx="67">
                  <c:v>5.0999999999999996</c:v>
                </c:pt>
                <c:pt idx="68" formatCode="General">
                  <c:v>20</c:v>
                </c:pt>
                <c:pt idx="69">
                  <c:v>11.8</c:v>
                </c:pt>
                <c:pt idx="70" formatCode="General">
                  <c:v>8</c:v>
                </c:pt>
                <c:pt idx="71">
                  <c:v>6</c:v>
                </c:pt>
                <c:pt idx="72" formatCode="General">
                  <c:v>15</c:v>
                </c:pt>
                <c:pt idx="73">
                  <c:v>10.5</c:v>
                </c:pt>
                <c:pt idx="74" formatCode="General">
                  <c:v>12</c:v>
                </c:pt>
                <c:pt idx="75">
                  <c:v>7.2</c:v>
                </c:pt>
                <c:pt idx="76" formatCode="General">
                  <c:v>13</c:v>
                </c:pt>
                <c:pt idx="78" formatCode="General">
                  <c:v>18</c:v>
                </c:pt>
                <c:pt idx="79">
                  <c:v>5.3</c:v>
                </c:pt>
                <c:pt idx="80" formatCode="General">
                  <c:v>9</c:v>
                </c:pt>
                <c:pt idx="81">
                  <c:v>3</c:v>
                </c:pt>
                <c:pt idx="82" formatCode="General">
                  <c:v>10</c:v>
                </c:pt>
                <c:pt idx="83">
                  <c:v>3.8</c:v>
                </c:pt>
                <c:pt idx="84" formatCode="General">
                  <c:v>11</c:v>
                </c:pt>
                <c:pt idx="85">
                  <c:v>6.1</c:v>
                </c:pt>
                <c:pt idx="86" formatCode="General">
                  <c:v>14</c:v>
                </c:pt>
                <c:pt idx="87">
                  <c:v>4.3</c:v>
                </c:pt>
                <c:pt idx="88" formatCode="General">
                  <c:v>14</c:v>
                </c:pt>
                <c:pt idx="89">
                  <c:v>7.5</c:v>
                </c:pt>
                <c:pt idx="90" formatCode="General">
                  <c:v>6</c:v>
                </c:pt>
                <c:pt idx="91">
                  <c:v>4.3</c:v>
                </c:pt>
                <c:pt idx="92" formatCode="General">
                  <c:v>13</c:v>
                </c:pt>
                <c:pt idx="93">
                  <c:v>9.4</c:v>
                </c:pt>
                <c:pt idx="94" formatCode="General">
                  <c:v>10</c:v>
                </c:pt>
                <c:pt idx="95">
                  <c:v>13</c:v>
                </c:pt>
                <c:pt idx="96" formatCode="General">
                  <c:v>10</c:v>
                </c:pt>
                <c:pt idx="97">
                  <c:v>5.0999999999999996</c:v>
                </c:pt>
                <c:pt idx="98" formatCode="General">
                  <c:v>14</c:v>
                </c:pt>
                <c:pt idx="99">
                  <c:v>8</c:v>
                </c:pt>
                <c:pt idx="100" formatCode="General">
                  <c:v>9</c:v>
                </c:pt>
                <c:pt idx="101">
                  <c:v>5.0999999999999996</c:v>
                </c:pt>
                <c:pt idx="102" formatCode="General">
                  <c:v>7</c:v>
                </c:pt>
                <c:pt idx="103">
                  <c:v>9.1999999999999993</c:v>
                </c:pt>
                <c:pt idx="104" formatCode="General">
                  <c:v>4</c:v>
                </c:pt>
                <c:pt idx="105">
                  <c:v>6.3</c:v>
                </c:pt>
                <c:pt idx="106" formatCode="General">
                  <c:v>19</c:v>
                </c:pt>
                <c:pt idx="107">
                  <c:v>8.9</c:v>
                </c:pt>
                <c:pt idx="108" formatCode="General">
                  <c:v>9</c:v>
                </c:pt>
                <c:pt idx="109">
                  <c:v>5.4</c:v>
                </c:pt>
                <c:pt idx="110" formatCode="General">
                  <c:v>10</c:v>
                </c:pt>
                <c:pt idx="111">
                  <c:v>5</c:v>
                </c:pt>
                <c:pt idx="112" formatCode="General">
                  <c:v>6</c:v>
                </c:pt>
                <c:pt idx="113">
                  <c:v>6</c:v>
                </c:pt>
                <c:pt idx="114" formatCode="General">
                  <c:v>4</c:v>
                </c:pt>
                <c:pt idx="115">
                  <c:v>3.3</c:v>
                </c:pt>
                <c:pt idx="116" formatCode="General">
                  <c:v>15</c:v>
                </c:pt>
                <c:pt idx="117">
                  <c:v>8.6</c:v>
                </c:pt>
                <c:pt idx="118" formatCode="General">
                  <c:v>13</c:v>
                </c:pt>
                <c:pt idx="119">
                  <c:v>7.5</c:v>
                </c:pt>
                <c:pt idx="120" formatCode="General">
                  <c:v>7</c:v>
                </c:pt>
                <c:pt idx="121">
                  <c:v>4.0999999999999996</c:v>
                </c:pt>
                <c:pt idx="122" formatCode="General">
                  <c:v>14</c:v>
                </c:pt>
                <c:pt idx="123">
                  <c:v>5.4</c:v>
                </c:pt>
                <c:pt idx="124" formatCode="General">
                  <c:v>627</c:v>
                </c:pt>
                <c:pt idx="125">
                  <c:v>383.1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30AE-4755-B0C2-2088E4A94CB2}"/>
            </c:ext>
          </c:extLst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0.8</c:v>
                </c:pt>
                <c:pt idx="6" formatCode="General">
                  <c:v>2</c:v>
                </c:pt>
                <c:pt idx="7">
                  <c:v>1</c:v>
                </c:pt>
                <c:pt idx="8" formatCode="General">
                  <c:v>1</c:v>
                </c:pt>
                <c:pt idx="9">
                  <c:v>0.6</c:v>
                </c:pt>
                <c:pt idx="10" formatCode="General">
                  <c:v>2</c:v>
                </c:pt>
                <c:pt idx="11">
                  <c:v>0.6</c:v>
                </c:pt>
                <c:pt idx="12" formatCode="General">
                  <c:v>2</c:v>
                </c:pt>
                <c:pt idx="13">
                  <c:v>0.4</c:v>
                </c:pt>
                <c:pt idx="14" formatCode="General">
                  <c:v>1</c:v>
                </c:pt>
                <c:pt idx="15">
                  <c:v>0.3</c:v>
                </c:pt>
                <c:pt idx="16" formatCode="General">
                  <c:v>3</c:v>
                </c:pt>
                <c:pt idx="17">
                  <c:v>1</c:v>
                </c:pt>
                <c:pt idx="20" formatCode="General">
                  <c:v>3</c:v>
                </c:pt>
                <c:pt idx="21">
                  <c:v>1</c:v>
                </c:pt>
                <c:pt idx="22" formatCode="General">
                  <c:v>2</c:v>
                </c:pt>
                <c:pt idx="23">
                  <c:v>0.3</c:v>
                </c:pt>
                <c:pt idx="28" formatCode="General">
                  <c:v>7</c:v>
                </c:pt>
                <c:pt idx="29">
                  <c:v>2</c:v>
                </c:pt>
                <c:pt idx="30" formatCode="General">
                  <c:v>3</c:v>
                </c:pt>
                <c:pt idx="31">
                  <c:v>2.7</c:v>
                </c:pt>
                <c:pt idx="32" formatCode="General">
                  <c:v>2</c:v>
                </c:pt>
                <c:pt idx="33">
                  <c:v>0.6</c:v>
                </c:pt>
                <c:pt idx="34" formatCode="General">
                  <c:v>3</c:v>
                </c:pt>
                <c:pt idx="35">
                  <c:v>0.5</c:v>
                </c:pt>
                <c:pt idx="36" formatCode="General">
                  <c:v>1</c:v>
                </c:pt>
                <c:pt idx="37">
                  <c:v>0.3</c:v>
                </c:pt>
                <c:pt idx="38" formatCode="General">
                  <c:v>4</c:v>
                </c:pt>
                <c:pt idx="39">
                  <c:v>1</c:v>
                </c:pt>
                <c:pt idx="40" formatCode="General">
                  <c:v>2</c:v>
                </c:pt>
                <c:pt idx="41">
                  <c:v>0.6</c:v>
                </c:pt>
                <c:pt idx="44" formatCode="General">
                  <c:v>1</c:v>
                </c:pt>
                <c:pt idx="45">
                  <c:v>0.5</c:v>
                </c:pt>
                <c:pt idx="48" formatCode="General">
                  <c:v>1</c:v>
                </c:pt>
                <c:pt idx="49">
                  <c:v>0.2</c:v>
                </c:pt>
                <c:pt idx="50" formatCode="General">
                  <c:v>3</c:v>
                </c:pt>
                <c:pt idx="51">
                  <c:v>0.9</c:v>
                </c:pt>
                <c:pt idx="52" formatCode="General">
                  <c:v>1</c:v>
                </c:pt>
                <c:pt idx="53">
                  <c:v>0.3</c:v>
                </c:pt>
                <c:pt idx="54" formatCode="General">
                  <c:v>3</c:v>
                </c:pt>
                <c:pt idx="55">
                  <c:v>0.7</c:v>
                </c:pt>
                <c:pt idx="56" formatCode="General">
                  <c:v>4</c:v>
                </c:pt>
                <c:pt idx="57">
                  <c:v>0.8</c:v>
                </c:pt>
                <c:pt idx="58" formatCode="General">
                  <c:v>2</c:v>
                </c:pt>
                <c:pt idx="59">
                  <c:v>0.5</c:v>
                </c:pt>
                <c:pt idx="62" formatCode="General">
                  <c:v>3</c:v>
                </c:pt>
                <c:pt idx="63">
                  <c:v>1</c:v>
                </c:pt>
                <c:pt idx="64" formatCode="General">
                  <c:v>2</c:v>
                </c:pt>
                <c:pt idx="65">
                  <c:v>0.4</c:v>
                </c:pt>
                <c:pt idx="66" formatCode="General">
                  <c:v>1</c:v>
                </c:pt>
                <c:pt idx="67">
                  <c:v>0.4</c:v>
                </c:pt>
                <c:pt idx="70" formatCode="General">
                  <c:v>2</c:v>
                </c:pt>
                <c:pt idx="71">
                  <c:v>0.6</c:v>
                </c:pt>
                <c:pt idx="74" formatCode="General">
                  <c:v>1</c:v>
                </c:pt>
                <c:pt idx="75">
                  <c:v>0.4</c:v>
                </c:pt>
                <c:pt idx="76" formatCode="General">
                  <c:v>2</c:v>
                </c:pt>
                <c:pt idx="77">
                  <c:v>0.5</c:v>
                </c:pt>
                <c:pt idx="78" formatCode="General">
                  <c:v>4</c:v>
                </c:pt>
                <c:pt idx="79">
                  <c:v>0.6</c:v>
                </c:pt>
                <c:pt idx="80" formatCode="General">
                  <c:v>1</c:v>
                </c:pt>
                <c:pt idx="81">
                  <c:v>0.4</c:v>
                </c:pt>
                <c:pt idx="82" formatCode="General">
                  <c:v>3</c:v>
                </c:pt>
                <c:pt idx="83">
                  <c:v>0.5</c:v>
                </c:pt>
                <c:pt idx="84" formatCode="General">
                  <c:v>1</c:v>
                </c:pt>
                <c:pt idx="85">
                  <c:v>0.4</c:v>
                </c:pt>
                <c:pt idx="86" formatCode="General">
                  <c:v>3</c:v>
                </c:pt>
                <c:pt idx="87">
                  <c:v>0.5</c:v>
                </c:pt>
                <c:pt idx="88" formatCode="General">
                  <c:v>3</c:v>
                </c:pt>
                <c:pt idx="89">
                  <c:v>0.7</c:v>
                </c:pt>
                <c:pt idx="92" formatCode="General">
                  <c:v>2</c:v>
                </c:pt>
                <c:pt idx="93">
                  <c:v>0.7</c:v>
                </c:pt>
                <c:pt idx="94" formatCode="General">
                  <c:v>2</c:v>
                </c:pt>
                <c:pt idx="95">
                  <c:v>0.4</c:v>
                </c:pt>
                <c:pt idx="96" formatCode="General">
                  <c:v>1</c:v>
                </c:pt>
                <c:pt idx="97">
                  <c:v>9.3000000000000007</c:v>
                </c:pt>
                <c:pt idx="98" formatCode="General">
                  <c:v>3</c:v>
                </c:pt>
                <c:pt idx="99">
                  <c:v>0.7</c:v>
                </c:pt>
                <c:pt idx="100" formatCode="General">
                  <c:v>1</c:v>
                </c:pt>
                <c:pt idx="101">
                  <c:v>0.3</c:v>
                </c:pt>
                <c:pt idx="106" formatCode="General">
                  <c:v>2</c:v>
                </c:pt>
                <c:pt idx="107">
                  <c:v>0.6</c:v>
                </c:pt>
                <c:pt idx="112" formatCode="General">
                  <c:v>2</c:v>
                </c:pt>
                <c:pt idx="113">
                  <c:v>0.7</c:v>
                </c:pt>
                <c:pt idx="116" formatCode="General">
                  <c:v>1</c:v>
                </c:pt>
                <c:pt idx="117">
                  <c:v>0.2</c:v>
                </c:pt>
                <c:pt idx="118" formatCode="General">
                  <c:v>2</c:v>
                </c:pt>
                <c:pt idx="119">
                  <c:v>1</c:v>
                </c:pt>
                <c:pt idx="122" formatCode="General">
                  <c:v>1</c:v>
                </c:pt>
                <c:pt idx="123">
                  <c:v>0.4</c:v>
                </c:pt>
                <c:pt idx="124" formatCode="General">
                  <c:v>98</c:v>
                </c:pt>
                <c:pt idx="125">
                  <c:v>38.299999999999997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30AE-4755-B0C2-2088E4A94CB2}"/>
            </c:ext>
          </c:extLst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30AE-4755-B0C2-2088E4A94CB2}"/>
            </c:ext>
          </c:extLst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0AE-4755-B0C2-2088E4A94CB2}"/>
            </c:ext>
          </c:extLst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19</c:v>
                </c:pt>
                <c:pt idx="1">
                  <c:v>9</c:v>
                </c:pt>
                <c:pt idx="2" formatCode="General">
                  <c:v>10</c:v>
                </c:pt>
                <c:pt idx="3">
                  <c:v>3.8</c:v>
                </c:pt>
                <c:pt idx="4" formatCode="General">
                  <c:v>20</c:v>
                </c:pt>
                <c:pt idx="5">
                  <c:v>10</c:v>
                </c:pt>
                <c:pt idx="6" formatCode="General">
                  <c:v>14</c:v>
                </c:pt>
                <c:pt idx="7">
                  <c:v>10.8</c:v>
                </c:pt>
                <c:pt idx="8" formatCode="General">
                  <c:v>15</c:v>
                </c:pt>
                <c:pt idx="9">
                  <c:v>10</c:v>
                </c:pt>
                <c:pt idx="10" formatCode="General">
                  <c:v>17</c:v>
                </c:pt>
                <c:pt idx="11">
                  <c:v>10.3</c:v>
                </c:pt>
                <c:pt idx="12" formatCode="General">
                  <c:v>13</c:v>
                </c:pt>
                <c:pt idx="13">
                  <c:v>10</c:v>
                </c:pt>
                <c:pt idx="14" formatCode="General">
                  <c:v>21</c:v>
                </c:pt>
                <c:pt idx="15">
                  <c:v>7.6</c:v>
                </c:pt>
                <c:pt idx="16" formatCode="General">
                  <c:v>10</c:v>
                </c:pt>
                <c:pt idx="17">
                  <c:v>3.4</c:v>
                </c:pt>
                <c:pt idx="18" formatCode="General">
                  <c:v>8</c:v>
                </c:pt>
                <c:pt idx="19">
                  <c:v>6.5</c:v>
                </c:pt>
                <c:pt idx="20" formatCode="General">
                  <c:v>12</c:v>
                </c:pt>
                <c:pt idx="21">
                  <c:v>3.6</c:v>
                </c:pt>
                <c:pt idx="22" formatCode="General">
                  <c:v>15</c:v>
                </c:pt>
                <c:pt idx="23">
                  <c:v>10.5</c:v>
                </c:pt>
                <c:pt idx="24" formatCode="General">
                  <c:v>18</c:v>
                </c:pt>
                <c:pt idx="25">
                  <c:v>9</c:v>
                </c:pt>
                <c:pt idx="26" formatCode="General">
                  <c:v>16</c:v>
                </c:pt>
                <c:pt idx="27">
                  <c:v>8.8000000000000007</c:v>
                </c:pt>
                <c:pt idx="28" formatCode="General">
                  <c:v>13</c:v>
                </c:pt>
                <c:pt idx="29">
                  <c:v>5.5</c:v>
                </c:pt>
                <c:pt idx="30" formatCode="General">
                  <c:v>10</c:v>
                </c:pt>
                <c:pt idx="31">
                  <c:v>8.8000000000000007</c:v>
                </c:pt>
                <c:pt idx="32" formatCode="General">
                  <c:v>17</c:v>
                </c:pt>
                <c:pt idx="33">
                  <c:v>9</c:v>
                </c:pt>
                <c:pt idx="34" formatCode="General">
                  <c:v>20</c:v>
                </c:pt>
                <c:pt idx="35">
                  <c:v>9.1</c:v>
                </c:pt>
                <c:pt idx="36" formatCode="General">
                  <c:v>13</c:v>
                </c:pt>
                <c:pt idx="37">
                  <c:v>6.5</c:v>
                </c:pt>
                <c:pt idx="38" formatCode="General">
                  <c:v>24</c:v>
                </c:pt>
                <c:pt idx="39">
                  <c:v>10.4</c:v>
                </c:pt>
                <c:pt idx="40" formatCode="General">
                  <c:v>12</c:v>
                </c:pt>
                <c:pt idx="41">
                  <c:v>5.8</c:v>
                </c:pt>
                <c:pt idx="42" formatCode="General">
                  <c:v>17</c:v>
                </c:pt>
                <c:pt idx="43">
                  <c:v>6.3</c:v>
                </c:pt>
                <c:pt idx="44" formatCode="General">
                  <c:v>16</c:v>
                </c:pt>
                <c:pt idx="45">
                  <c:v>5.8</c:v>
                </c:pt>
                <c:pt idx="46" formatCode="General">
                  <c:v>14</c:v>
                </c:pt>
                <c:pt idx="47">
                  <c:v>5</c:v>
                </c:pt>
                <c:pt idx="48" formatCode="General">
                  <c:v>7</c:v>
                </c:pt>
                <c:pt idx="49">
                  <c:v>3</c:v>
                </c:pt>
                <c:pt idx="50" formatCode="General">
                  <c:v>12</c:v>
                </c:pt>
                <c:pt idx="51">
                  <c:v>4.8</c:v>
                </c:pt>
                <c:pt idx="52" formatCode="General">
                  <c:v>16</c:v>
                </c:pt>
                <c:pt idx="53">
                  <c:v>5.4</c:v>
                </c:pt>
                <c:pt idx="54" formatCode="General">
                  <c:v>10</c:v>
                </c:pt>
                <c:pt idx="55">
                  <c:v>5.5</c:v>
                </c:pt>
                <c:pt idx="56" formatCode="General">
                  <c:v>11</c:v>
                </c:pt>
                <c:pt idx="57">
                  <c:v>4.8</c:v>
                </c:pt>
                <c:pt idx="58" formatCode="General">
                  <c:v>13</c:v>
                </c:pt>
                <c:pt idx="59">
                  <c:v>6.5</c:v>
                </c:pt>
                <c:pt idx="60" formatCode="General">
                  <c:v>19</c:v>
                </c:pt>
                <c:pt idx="61">
                  <c:v>5</c:v>
                </c:pt>
                <c:pt idx="62" formatCode="General">
                  <c:v>20</c:v>
                </c:pt>
                <c:pt idx="63">
                  <c:v>6.5</c:v>
                </c:pt>
                <c:pt idx="64" formatCode="General">
                  <c:v>23</c:v>
                </c:pt>
                <c:pt idx="65">
                  <c:v>5</c:v>
                </c:pt>
                <c:pt idx="66" formatCode="General">
                  <c:v>19</c:v>
                </c:pt>
                <c:pt idx="67">
                  <c:v>10</c:v>
                </c:pt>
                <c:pt idx="68" formatCode="General">
                  <c:v>15</c:v>
                </c:pt>
                <c:pt idx="69">
                  <c:v>5.6</c:v>
                </c:pt>
                <c:pt idx="70" formatCode="General">
                  <c:v>16</c:v>
                </c:pt>
                <c:pt idx="71">
                  <c:v>6.3</c:v>
                </c:pt>
                <c:pt idx="72" formatCode="General">
                  <c:v>17</c:v>
                </c:pt>
                <c:pt idx="73">
                  <c:v>7</c:v>
                </c:pt>
                <c:pt idx="76" formatCode="General">
                  <c:v>18</c:v>
                </c:pt>
                <c:pt idx="77">
                  <c:v>8.3000000000000007</c:v>
                </c:pt>
                <c:pt idx="78" formatCode="General">
                  <c:v>12</c:v>
                </c:pt>
                <c:pt idx="79">
                  <c:v>6.8</c:v>
                </c:pt>
                <c:pt idx="80" formatCode="General">
                  <c:v>13</c:v>
                </c:pt>
                <c:pt idx="81">
                  <c:v>4.5</c:v>
                </c:pt>
                <c:pt idx="82" formatCode="General">
                  <c:v>16</c:v>
                </c:pt>
                <c:pt idx="83">
                  <c:v>5.7</c:v>
                </c:pt>
                <c:pt idx="84" formatCode="General">
                  <c:v>12</c:v>
                </c:pt>
                <c:pt idx="85">
                  <c:v>4.5</c:v>
                </c:pt>
                <c:pt idx="86" formatCode="General">
                  <c:v>15</c:v>
                </c:pt>
                <c:pt idx="87">
                  <c:v>6.5</c:v>
                </c:pt>
                <c:pt idx="88" formatCode="General">
                  <c:v>26</c:v>
                </c:pt>
                <c:pt idx="89">
                  <c:v>8.3000000000000007</c:v>
                </c:pt>
                <c:pt idx="90" formatCode="General">
                  <c:v>20</c:v>
                </c:pt>
                <c:pt idx="91">
                  <c:v>8</c:v>
                </c:pt>
                <c:pt idx="92" formatCode="General">
                  <c:v>18</c:v>
                </c:pt>
                <c:pt idx="93">
                  <c:v>7</c:v>
                </c:pt>
                <c:pt idx="94" formatCode="General">
                  <c:v>14</c:v>
                </c:pt>
                <c:pt idx="95">
                  <c:v>8.5</c:v>
                </c:pt>
                <c:pt idx="96" formatCode="General">
                  <c:v>17</c:v>
                </c:pt>
                <c:pt idx="97">
                  <c:v>8</c:v>
                </c:pt>
                <c:pt idx="98" formatCode="General">
                  <c:v>21</c:v>
                </c:pt>
                <c:pt idx="99">
                  <c:v>8</c:v>
                </c:pt>
                <c:pt idx="100" formatCode="General">
                  <c:v>14</c:v>
                </c:pt>
                <c:pt idx="101">
                  <c:v>6.3</c:v>
                </c:pt>
                <c:pt idx="102" formatCode="General">
                  <c:v>7</c:v>
                </c:pt>
                <c:pt idx="103">
                  <c:v>8.6</c:v>
                </c:pt>
                <c:pt idx="104" formatCode="General">
                  <c:v>17</c:v>
                </c:pt>
                <c:pt idx="105">
                  <c:v>7.9</c:v>
                </c:pt>
                <c:pt idx="106" formatCode="General">
                  <c:v>20</c:v>
                </c:pt>
                <c:pt idx="107">
                  <c:v>11</c:v>
                </c:pt>
                <c:pt idx="108" formatCode="General">
                  <c:v>14</c:v>
                </c:pt>
                <c:pt idx="109">
                  <c:v>7</c:v>
                </c:pt>
                <c:pt idx="110" formatCode="General">
                  <c:v>23</c:v>
                </c:pt>
                <c:pt idx="111">
                  <c:v>9.8000000000000007</c:v>
                </c:pt>
                <c:pt idx="112" formatCode="General">
                  <c:v>20</c:v>
                </c:pt>
                <c:pt idx="113">
                  <c:v>7</c:v>
                </c:pt>
                <c:pt idx="114" formatCode="General">
                  <c:v>15</c:v>
                </c:pt>
                <c:pt idx="115">
                  <c:v>8.6</c:v>
                </c:pt>
                <c:pt idx="116" formatCode="General">
                  <c:v>18</c:v>
                </c:pt>
                <c:pt idx="117">
                  <c:v>7</c:v>
                </c:pt>
                <c:pt idx="118" formatCode="General">
                  <c:v>15</c:v>
                </c:pt>
                <c:pt idx="119">
                  <c:v>8.6</c:v>
                </c:pt>
                <c:pt idx="120" formatCode="General">
                  <c:v>15</c:v>
                </c:pt>
                <c:pt idx="121">
                  <c:v>10.1</c:v>
                </c:pt>
                <c:pt idx="122" formatCode="General">
                  <c:v>21</c:v>
                </c:pt>
                <c:pt idx="123">
                  <c:v>8.5</c:v>
                </c:pt>
                <c:pt idx="124" formatCode="General">
                  <c:v>963</c:v>
                </c:pt>
                <c:pt idx="125">
                  <c:v>445.4000000000002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0AE-4755-B0C2-2088E4A94CB2}"/>
            </c:ext>
          </c:extLst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4" formatCode="General">
                  <c:v>3</c:v>
                </c:pt>
                <c:pt idx="5">
                  <c:v>3.5</c:v>
                </c:pt>
                <c:pt idx="14" formatCode="General">
                  <c:v>1</c:v>
                </c:pt>
                <c:pt idx="15">
                  <c:v>0.04</c:v>
                </c:pt>
                <c:pt idx="16" formatCode="General">
                  <c:v>2</c:v>
                </c:pt>
                <c:pt idx="17">
                  <c:v>0.7</c:v>
                </c:pt>
                <c:pt idx="18" formatCode="General">
                  <c:v>1</c:v>
                </c:pt>
                <c:pt idx="19">
                  <c:v>1</c:v>
                </c:pt>
                <c:pt idx="24" formatCode="General">
                  <c:v>1</c:v>
                </c:pt>
                <c:pt idx="25">
                  <c:v>1</c:v>
                </c:pt>
                <c:pt idx="28" formatCode="General">
                  <c:v>1</c:v>
                </c:pt>
                <c:pt idx="29">
                  <c:v>0.6</c:v>
                </c:pt>
                <c:pt idx="40" formatCode="General">
                  <c:v>2</c:v>
                </c:pt>
                <c:pt idx="41">
                  <c:v>1</c:v>
                </c:pt>
                <c:pt idx="52" formatCode="General">
                  <c:v>2</c:v>
                </c:pt>
                <c:pt idx="53">
                  <c:v>0.6</c:v>
                </c:pt>
                <c:pt idx="60" formatCode="General">
                  <c:v>2</c:v>
                </c:pt>
                <c:pt idx="61">
                  <c:v>0.5</c:v>
                </c:pt>
                <c:pt idx="68" formatCode="General">
                  <c:v>1</c:v>
                </c:pt>
                <c:pt idx="69">
                  <c:v>1</c:v>
                </c:pt>
                <c:pt idx="84" formatCode="General">
                  <c:v>1</c:v>
                </c:pt>
                <c:pt idx="85">
                  <c:v>0.4</c:v>
                </c:pt>
                <c:pt idx="88" formatCode="General">
                  <c:v>4</c:v>
                </c:pt>
                <c:pt idx="89">
                  <c:v>1</c:v>
                </c:pt>
                <c:pt idx="98" formatCode="General">
                  <c:v>1</c:v>
                </c:pt>
                <c:pt idx="99">
                  <c:v>0.5</c:v>
                </c:pt>
                <c:pt idx="100" formatCode="General">
                  <c:v>1</c:v>
                </c:pt>
                <c:pt idx="101">
                  <c:v>0.4</c:v>
                </c:pt>
                <c:pt idx="108" formatCode="General">
                  <c:v>1</c:v>
                </c:pt>
                <c:pt idx="109">
                  <c:v>0.5</c:v>
                </c:pt>
                <c:pt idx="110" formatCode="General">
                  <c:v>2</c:v>
                </c:pt>
                <c:pt idx="111">
                  <c:v>0.5</c:v>
                </c:pt>
                <c:pt idx="112" formatCode="General">
                  <c:v>1</c:v>
                </c:pt>
                <c:pt idx="113">
                  <c:v>0.4</c:v>
                </c:pt>
                <c:pt idx="120" formatCode="General">
                  <c:v>1</c:v>
                </c:pt>
                <c:pt idx="121">
                  <c:v>0.3</c:v>
                </c:pt>
                <c:pt idx="124" formatCode="General">
                  <c:v>28</c:v>
                </c:pt>
                <c:pt idx="125">
                  <c:v>13.940000000000001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30AE-4755-B0C2-2088E4A9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25332064"/>
        <c:axId val="-2025331520"/>
      </c:barChart>
      <c:catAx>
        <c:axId val="-20253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25331520"/>
        <c:crosses val="autoZero"/>
        <c:auto val="1"/>
        <c:lblAlgn val="ctr"/>
        <c:lblOffset val="100"/>
        <c:noMultiLvlLbl val="0"/>
      </c:catAx>
      <c:valAx>
        <c:axId val="-202533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2533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015" cy="6297873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65" zoomScale="50" zoomScaleNormal="50" workbookViewId="0">
      <selection activeCell="M77" sqref="M77:M80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7" t="s">
        <v>0</v>
      </c>
      <c r="B1" s="247"/>
      <c r="C1" s="247"/>
      <c r="D1" s="1"/>
      <c r="E1" s="247" t="s">
        <v>147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 t="s">
        <v>0</v>
      </c>
      <c r="Y1" s="247"/>
      <c r="Z1" s="247"/>
      <c r="AA1" s="1"/>
      <c r="AB1" s="247" t="s">
        <v>1</v>
      </c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</row>
    <row r="2" spans="1:4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7" t="s">
        <v>2</v>
      </c>
      <c r="Y2" s="247"/>
      <c r="Z2" s="24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8" t="s">
        <v>28</v>
      </c>
      <c r="C3" s="248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8" t="str">
        <f>B3</f>
        <v>OCTUBRE</v>
      </c>
      <c r="Z3" s="248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38" t="s">
        <v>5</v>
      </c>
      <c r="B5" s="239" t="s">
        <v>148</v>
      </c>
      <c r="C5" s="240" t="s">
        <v>7</v>
      </c>
      <c r="D5" s="240"/>
      <c r="E5" s="240"/>
      <c r="F5" s="240" t="s">
        <v>7</v>
      </c>
      <c r="G5" s="240"/>
      <c r="H5" s="240"/>
      <c r="I5" s="240" t="s">
        <v>7</v>
      </c>
      <c r="J5" s="240"/>
      <c r="K5" s="240"/>
      <c r="L5" s="240" t="s">
        <v>7</v>
      </c>
      <c r="M5" s="240"/>
      <c r="N5" s="240"/>
      <c r="O5" s="240" t="s">
        <v>7</v>
      </c>
      <c r="P5" s="240"/>
      <c r="Q5" s="240"/>
      <c r="R5" s="240" t="s">
        <v>7</v>
      </c>
      <c r="S5" s="240"/>
      <c r="T5" s="241"/>
      <c r="U5" s="240" t="s">
        <v>7</v>
      </c>
      <c r="V5" s="240"/>
      <c r="W5" s="240"/>
      <c r="X5" s="238" t="s">
        <v>5</v>
      </c>
      <c r="Y5" s="239" t="s">
        <v>148</v>
      </c>
      <c r="Z5" s="240" t="s">
        <v>7</v>
      </c>
      <c r="AA5" s="240"/>
      <c r="AB5" s="240"/>
      <c r="AC5" s="240" t="s">
        <v>7</v>
      </c>
      <c r="AD5" s="240"/>
      <c r="AE5" s="240"/>
      <c r="AF5" s="240" t="s">
        <v>7</v>
      </c>
      <c r="AG5" s="240"/>
      <c r="AH5" s="240"/>
      <c r="AI5" s="240" t="s">
        <v>7</v>
      </c>
      <c r="AJ5" s="240"/>
      <c r="AK5" s="240"/>
      <c r="AL5" s="240" t="s">
        <v>7</v>
      </c>
      <c r="AM5" s="240"/>
      <c r="AN5" s="240"/>
      <c r="AO5" s="240" t="s">
        <v>7</v>
      </c>
      <c r="AP5" s="240"/>
      <c r="AQ5" s="241"/>
      <c r="AR5" s="240" t="s">
        <v>7</v>
      </c>
      <c r="AS5" s="240"/>
      <c r="AT5" s="240"/>
      <c r="AU5" s="208" t="s">
        <v>13</v>
      </c>
      <c r="AV5" s="208">
        <v>2019</v>
      </c>
    </row>
    <row r="6" spans="1:48" ht="15.75" thickBot="1" x14ac:dyDescent="0.3">
      <c r="A6" s="238"/>
      <c r="B6" s="239"/>
      <c r="C6" s="243">
        <v>1</v>
      </c>
      <c r="D6" s="243"/>
      <c r="E6" s="243"/>
      <c r="F6" s="243">
        <v>2</v>
      </c>
      <c r="G6" s="243"/>
      <c r="H6" s="243"/>
      <c r="I6" s="243">
        <v>3</v>
      </c>
      <c r="J6" s="243"/>
      <c r="K6" s="243"/>
      <c r="L6" s="243">
        <v>4</v>
      </c>
      <c r="M6" s="243"/>
      <c r="N6" s="243"/>
      <c r="O6" s="243">
        <v>5</v>
      </c>
      <c r="P6" s="243"/>
      <c r="Q6" s="243"/>
      <c r="R6" s="243">
        <v>6</v>
      </c>
      <c r="S6" s="243"/>
      <c r="T6" s="244"/>
      <c r="U6" s="243">
        <v>7</v>
      </c>
      <c r="V6" s="243"/>
      <c r="W6" s="243"/>
      <c r="X6" s="238"/>
      <c r="Y6" s="239"/>
      <c r="Z6" s="243">
        <v>15</v>
      </c>
      <c r="AA6" s="243"/>
      <c r="AB6" s="243"/>
      <c r="AC6" s="243">
        <v>16</v>
      </c>
      <c r="AD6" s="243"/>
      <c r="AE6" s="243"/>
      <c r="AF6" s="243">
        <v>17</v>
      </c>
      <c r="AG6" s="243"/>
      <c r="AH6" s="243"/>
      <c r="AI6" s="243">
        <v>18</v>
      </c>
      <c r="AJ6" s="243"/>
      <c r="AK6" s="243"/>
      <c r="AL6" s="243">
        <v>19</v>
      </c>
      <c r="AM6" s="243"/>
      <c r="AN6" s="243"/>
      <c r="AO6" s="243">
        <v>20</v>
      </c>
      <c r="AP6" s="243"/>
      <c r="AQ6" s="244"/>
      <c r="AR6" s="243">
        <v>21</v>
      </c>
      <c r="AS6" s="243"/>
      <c r="AT6" s="243"/>
      <c r="AU6" s="209" t="s">
        <v>15</v>
      </c>
      <c r="AV6" s="209">
        <v>2020</v>
      </c>
    </row>
    <row r="7" spans="1:48" ht="15.75" thickBot="1" x14ac:dyDescent="0.3">
      <c r="A7" s="238"/>
      <c r="B7" s="239"/>
      <c r="C7" s="225" t="s">
        <v>149</v>
      </c>
      <c r="D7" s="225" t="s">
        <v>150</v>
      </c>
      <c r="E7" s="225" t="s">
        <v>151</v>
      </c>
      <c r="F7" s="225" t="s">
        <v>149</v>
      </c>
      <c r="G7" s="225" t="s">
        <v>150</v>
      </c>
      <c r="H7" s="225" t="s">
        <v>151</v>
      </c>
      <c r="I7" s="225" t="s">
        <v>149</v>
      </c>
      <c r="J7" s="225" t="s">
        <v>150</v>
      </c>
      <c r="K7" s="225" t="s">
        <v>151</v>
      </c>
      <c r="L7" s="225" t="s">
        <v>149</v>
      </c>
      <c r="M7" s="225" t="s">
        <v>150</v>
      </c>
      <c r="N7" s="225" t="s">
        <v>151</v>
      </c>
      <c r="O7" s="225" t="s">
        <v>149</v>
      </c>
      <c r="P7" s="225" t="s">
        <v>150</v>
      </c>
      <c r="Q7" s="225" t="s">
        <v>151</v>
      </c>
      <c r="R7" s="225" t="s">
        <v>149</v>
      </c>
      <c r="S7" s="225" t="s">
        <v>150</v>
      </c>
      <c r="T7" s="231" t="s">
        <v>151</v>
      </c>
      <c r="U7" s="240" t="s">
        <v>149</v>
      </c>
      <c r="V7" s="240" t="s">
        <v>150</v>
      </c>
      <c r="W7" s="240" t="s">
        <v>151</v>
      </c>
      <c r="X7" s="238"/>
      <c r="Y7" s="239"/>
      <c r="Z7" s="225" t="s">
        <v>149</v>
      </c>
      <c r="AA7" s="225" t="s">
        <v>150</v>
      </c>
      <c r="AB7" s="225" t="s">
        <v>151</v>
      </c>
      <c r="AC7" s="225" t="s">
        <v>149</v>
      </c>
      <c r="AD7" s="225" t="s">
        <v>150</v>
      </c>
      <c r="AE7" s="225" t="s">
        <v>151</v>
      </c>
      <c r="AF7" s="225" t="s">
        <v>149</v>
      </c>
      <c r="AG7" s="225" t="s">
        <v>150</v>
      </c>
      <c r="AH7" s="225" t="s">
        <v>151</v>
      </c>
      <c r="AI7" s="225" t="s">
        <v>149</v>
      </c>
      <c r="AJ7" s="225" t="s">
        <v>150</v>
      </c>
      <c r="AK7" s="225" t="s">
        <v>151</v>
      </c>
      <c r="AL7" s="225" t="s">
        <v>149</v>
      </c>
      <c r="AM7" s="225" t="s">
        <v>150</v>
      </c>
      <c r="AN7" s="225" t="s">
        <v>151</v>
      </c>
      <c r="AO7" s="225" t="s">
        <v>149</v>
      </c>
      <c r="AP7" s="225" t="s">
        <v>150</v>
      </c>
      <c r="AQ7" s="231" t="s">
        <v>151</v>
      </c>
      <c r="AR7" s="240" t="s">
        <v>149</v>
      </c>
      <c r="AS7" s="240" t="s">
        <v>150</v>
      </c>
      <c r="AT7" s="240" t="s">
        <v>151</v>
      </c>
      <c r="AU7" s="209" t="s">
        <v>17</v>
      </c>
      <c r="AV7" s="209">
        <v>2021</v>
      </c>
    </row>
    <row r="8" spans="1:48" ht="19.5" customHeight="1" thickBot="1" x14ac:dyDescent="0.3">
      <c r="A8" s="238"/>
      <c r="B8" s="239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32"/>
      <c r="U8" s="240"/>
      <c r="V8" s="240"/>
      <c r="W8" s="240"/>
      <c r="X8" s="238"/>
      <c r="Y8" s="239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32"/>
      <c r="AR8" s="240"/>
      <c r="AS8" s="240"/>
      <c r="AT8" s="240"/>
      <c r="AU8" s="209" t="s">
        <v>19</v>
      </c>
      <c r="AV8" s="209">
        <v>2022</v>
      </c>
    </row>
    <row r="9" spans="1:48" ht="15.75" customHeight="1" thickBot="1" x14ac:dyDescent="0.3">
      <c r="A9" s="235" t="s">
        <v>152</v>
      </c>
      <c r="B9" s="250" t="s">
        <v>153</v>
      </c>
      <c r="C9" s="253"/>
      <c r="D9" s="215"/>
      <c r="E9" s="256"/>
      <c r="F9" s="212">
        <v>1</v>
      </c>
      <c r="G9" s="215"/>
      <c r="H9" s="228">
        <v>4</v>
      </c>
      <c r="I9" s="212">
        <v>1</v>
      </c>
      <c r="J9" s="215"/>
      <c r="K9" s="228">
        <v>4</v>
      </c>
      <c r="L9" s="212">
        <v>2</v>
      </c>
      <c r="M9" s="215"/>
      <c r="N9" s="228">
        <v>6</v>
      </c>
      <c r="O9" s="212">
        <v>1</v>
      </c>
      <c r="P9" s="215"/>
      <c r="Q9" s="228">
        <v>4</v>
      </c>
      <c r="R9" s="212"/>
      <c r="S9" s="215"/>
      <c r="T9" s="218"/>
      <c r="U9" s="249">
        <v>1</v>
      </c>
      <c r="V9" s="245"/>
      <c r="W9" s="246">
        <v>4</v>
      </c>
      <c r="X9" s="235" t="s">
        <v>152</v>
      </c>
      <c r="Y9" s="250" t="s">
        <v>153</v>
      </c>
      <c r="Z9" s="212"/>
      <c r="AA9" s="215"/>
      <c r="AB9" s="228"/>
      <c r="AC9" s="212">
        <v>3</v>
      </c>
      <c r="AD9" s="215"/>
      <c r="AE9" s="228">
        <v>12</v>
      </c>
      <c r="AF9" s="212">
        <v>1</v>
      </c>
      <c r="AG9" s="215"/>
      <c r="AH9" s="228">
        <v>4</v>
      </c>
      <c r="AI9" s="212">
        <v>2</v>
      </c>
      <c r="AJ9" s="215"/>
      <c r="AK9" s="228">
        <v>6</v>
      </c>
      <c r="AL9" s="212"/>
      <c r="AM9" s="215"/>
      <c r="AN9" s="228"/>
      <c r="AO9" s="212"/>
      <c r="AP9" s="215"/>
      <c r="AQ9" s="218"/>
      <c r="AR9" s="249">
        <v>2</v>
      </c>
      <c r="AS9" s="245"/>
      <c r="AT9" s="246">
        <v>8</v>
      </c>
      <c r="AU9" s="210" t="s">
        <v>21</v>
      </c>
      <c r="AV9" s="209">
        <v>2023</v>
      </c>
    </row>
    <row r="10" spans="1:48" ht="15.75" thickBot="1" x14ac:dyDescent="0.3">
      <c r="A10" s="236"/>
      <c r="B10" s="251"/>
      <c r="C10" s="254"/>
      <c r="D10" s="216"/>
      <c r="E10" s="257"/>
      <c r="F10" s="213"/>
      <c r="G10" s="216"/>
      <c r="H10" s="229"/>
      <c r="I10" s="213"/>
      <c r="J10" s="216"/>
      <c r="K10" s="229"/>
      <c r="L10" s="213"/>
      <c r="M10" s="216"/>
      <c r="N10" s="229"/>
      <c r="O10" s="213"/>
      <c r="P10" s="216"/>
      <c r="Q10" s="229"/>
      <c r="R10" s="213"/>
      <c r="S10" s="216"/>
      <c r="T10" s="219"/>
      <c r="U10" s="249"/>
      <c r="V10" s="245"/>
      <c r="W10" s="246"/>
      <c r="X10" s="236"/>
      <c r="Y10" s="251"/>
      <c r="Z10" s="213"/>
      <c r="AA10" s="216"/>
      <c r="AB10" s="229"/>
      <c r="AC10" s="213"/>
      <c r="AD10" s="216"/>
      <c r="AE10" s="229"/>
      <c r="AF10" s="213"/>
      <c r="AG10" s="216"/>
      <c r="AH10" s="229"/>
      <c r="AI10" s="213"/>
      <c r="AJ10" s="216"/>
      <c r="AK10" s="229"/>
      <c r="AL10" s="213"/>
      <c r="AM10" s="216"/>
      <c r="AN10" s="229"/>
      <c r="AO10" s="213"/>
      <c r="AP10" s="216"/>
      <c r="AQ10" s="219"/>
      <c r="AR10" s="249"/>
      <c r="AS10" s="245"/>
      <c r="AT10" s="246"/>
      <c r="AU10" s="210" t="s">
        <v>22</v>
      </c>
      <c r="AV10" s="209">
        <v>2024</v>
      </c>
    </row>
    <row r="11" spans="1:48" ht="15.75" thickBot="1" x14ac:dyDescent="0.3">
      <c r="A11" s="236"/>
      <c r="B11" s="251"/>
      <c r="C11" s="254"/>
      <c r="D11" s="216"/>
      <c r="E11" s="257"/>
      <c r="F11" s="213"/>
      <c r="G11" s="216"/>
      <c r="H11" s="229"/>
      <c r="I11" s="213"/>
      <c r="J11" s="216"/>
      <c r="K11" s="229"/>
      <c r="L11" s="213"/>
      <c r="M11" s="216"/>
      <c r="N11" s="229"/>
      <c r="O11" s="213"/>
      <c r="P11" s="216"/>
      <c r="Q11" s="229"/>
      <c r="R11" s="213"/>
      <c r="S11" s="216"/>
      <c r="T11" s="219"/>
      <c r="U11" s="249"/>
      <c r="V11" s="245"/>
      <c r="W11" s="246"/>
      <c r="X11" s="236"/>
      <c r="Y11" s="251"/>
      <c r="Z11" s="213"/>
      <c r="AA11" s="216"/>
      <c r="AB11" s="229"/>
      <c r="AC11" s="213"/>
      <c r="AD11" s="216"/>
      <c r="AE11" s="229"/>
      <c r="AF11" s="213"/>
      <c r="AG11" s="216"/>
      <c r="AH11" s="229"/>
      <c r="AI11" s="213"/>
      <c r="AJ11" s="216"/>
      <c r="AK11" s="229"/>
      <c r="AL11" s="213"/>
      <c r="AM11" s="216"/>
      <c r="AN11" s="229"/>
      <c r="AO11" s="213"/>
      <c r="AP11" s="216"/>
      <c r="AQ11" s="219"/>
      <c r="AR11" s="249"/>
      <c r="AS11" s="245"/>
      <c r="AT11" s="246"/>
      <c r="AU11" s="209" t="s">
        <v>23</v>
      </c>
      <c r="AV11" s="209">
        <v>2025</v>
      </c>
    </row>
    <row r="12" spans="1:48" ht="27.75" customHeight="1" thickBot="1" x14ac:dyDescent="0.3">
      <c r="A12" s="236"/>
      <c r="B12" s="252"/>
      <c r="C12" s="255"/>
      <c r="D12" s="217"/>
      <c r="E12" s="258"/>
      <c r="F12" s="214"/>
      <c r="G12" s="217"/>
      <c r="H12" s="230"/>
      <c r="I12" s="214"/>
      <c r="J12" s="217"/>
      <c r="K12" s="230"/>
      <c r="L12" s="214"/>
      <c r="M12" s="217"/>
      <c r="N12" s="230"/>
      <c r="O12" s="214"/>
      <c r="P12" s="217"/>
      <c r="Q12" s="230"/>
      <c r="R12" s="214"/>
      <c r="S12" s="217"/>
      <c r="T12" s="220"/>
      <c r="U12" s="249"/>
      <c r="V12" s="245"/>
      <c r="W12" s="246"/>
      <c r="X12" s="236"/>
      <c r="Y12" s="252"/>
      <c r="Z12" s="214"/>
      <c r="AA12" s="217"/>
      <c r="AB12" s="230"/>
      <c r="AC12" s="214"/>
      <c r="AD12" s="217"/>
      <c r="AE12" s="230"/>
      <c r="AF12" s="214"/>
      <c r="AG12" s="217"/>
      <c r="AH12" s="230"/>
      <c r="AI12" s="214"/>
      <c r="AJ12" s="217"/>
      <c r="AK12" s="230"/>
      <c r="AL12" s="214"/>
      <c r="AM12" s="217"/>
      <c r="AN12" s="230"/>
      <c r="AO12" s="214"/>
      <c r="AP12" s="217"/>
      <c r="AQ12" s="220"/>
      <c r="AR12" s="249"/>
      <c r="AS12" s="245"/>
      <c r="AT12" s="246"/>
      <c r="AU12" s="209" t="s">
        <v>25</v>
      </c>
      <c r="AV12" s="211">
        <v>2026</v>
      </c>
    </row>
    <row r="13" spans="1:48" ht="15.75" customHeight="1" thickBot="1" x14ac:dyDescent="0.3">
      <c r="A13" s="236"/>
      <c r="B13" s="250" t="s">
        <v>154</v>
      </c>
      <c r="C13" s="212"/>
      <c r="D13" s="215"/>
      <c r="E13" s="228"/>
      <c r="F13" s="212">
        <v>4</v>
      </c>
      <c r="G13" s="215"/>
      <c r="H13" s="228">
        <v>17</v>
      </c>
      <c r="I13" s="212"/>
      <c r="J13" s="215"/>
      <c r="K13" s="228"/>
      <c r="L13" s="212"/>
      <c r="M13" s="215"/>
      <c r="N13" s="228"/>
      <c r="O13" s="212"/>
      <c r="P13" s="215"/>
      <c r="Q13" s="228"/>
      <c r="R13" s="212"/>
      <c r="S13" s="215"/>
      <c r="T13" s="218"/>
      <c r="U13" s="249"/>
      <c r="V13" s="245"/>
      <c r="W13" s="246"/>
      <c r="X13" s="236"/>
      <c r="Y13" s="250" t="s">
        <v>154</v>
      </c>
      <c r="Z13" s="212"/>
      <c r="AA13" s="215"/>
      <c r="AB13" s="228"/>
      <c r="AC13" s="212">
        <v>1</v>
      </c>
      <c r="AD13" s="215"/>
      <c r="AE13" s="228">
        <v>2</v>
      </c>
      <c r="AF13" s="212"/>
      <c r="AG13" s="215"/>
      <c r="AH13" s="228"/>
      <c r="AI13" s="212">
        <v>6</v>
      </c>
      <c r="AJ13" s="215"/>
      <c r="AK13" s="228">
        <v>30</v>
      </c>
      <c r="AL13" s="212"/>
      <c r="AM13" s="215"/>
      <c r="AN13" s="228"/>
      <c r="AO13" s="212"/>
      <c r="AP13" s="215"/>
      <c r="AQ13" s="218"/>
      <c r="AR13" s="249"/>
      <c r="AS13" s="245"/>
      <c r="AT13" s="246"/>
      <c r="AU13" s="209" t="s">
        <v>26</v>
      </c>
      <c r="AV13" s="211">
        <v>2027</v>
      </c>
    </row>
    <row r="14" spans="1:48" ht="15.75" thickBot="1" x14ac:dyDescent="0.3">
      <c r="A14" s="236"/>
      <c r="B14" s="251"/>
      <c r="C14" s="213"/>
      <c r="D14" s="216"/>
      <c r="E14" s="229"/>
      <c r="F14" s="213"/>
      <c r="G14" s="216"/>
      <c r="H14" s="229"/>
      <c r="I14" s="213"/>
      <c r="J14" s="216"/>
      <c r="K14" s="229"/>
      <c r="L14" s="213"/>
      <c r="M14" s="216"/>
      <c r="N14" s="229"/>
      <c r="O14" s="213"/>
      <c r="P14" s="216"/>
      <c r="Q14" s="229"/>
      <c r="R14" s="213"/>
      <c r="S14" s="216"/>
      <c r="T14" s="219"/>
      <c r="U14" s="249"/>
      <c r="V14" s="245"/>
      <c r="W14" s="246"/>
      <c r="X14" s="236"/>
      <c r="Y14" s="251"/>
      <c r="Z14" s="213"/>
      <c r="AA14" s="216"/>
      <c r="AB14" s="229"/>
      <c r="AC14" s="213"/>
      <c r="AD14" s="216"/>
      <c r="AE14" s="229"/>
      <c r="AF14" s="213"/>
      <c r="AG14" s="216"/>
      <c r="AH14" s="229"/>
      <c r="AI14" s="213"/>
      <c r="AJ14" s="216"/>
      <c r="AK14" s="229"/>
      <c r="AL14" s="213"/>
      <c r="AM14" s="216"/>
      <c r="AN14" s="229"/>
      <c r="AO14" s="213"/>
      <c r="AP14" s="216"/>
      <c r="AQ14" s="219"/>
      <c r="AR14" s="249"/>
      <c r="AS14" s="245"/>
      <c r="AT14" s="246"/>
      <c r="AU14" s="209" t="s">
        <v>28</v>
      </c>
      <c r="AV14" s="211">
        <v>2028</v>
      </c>
    </row>
    <row r="15" spans="1:48" ht="15.75" thickBot="1" x14ac:dyDescent="0.3">
      <c r="A15" s="236"/>
      <c r="B15" s="251"/>
      <c r="C15" s="213"/>
      <c r="D15" s="216"/>
      <c r="E15" s="229"/>
      <c r="F15" s="213"/>
      <c r="G15" s="216"/>
      <c r="H15" s="229"/>
      <c r="I15" s="213"/>
      <c r="J15" s="216"/>
      <c r="K15" s="229"/>
      <c r="L15" s="213"/>
      <c r="M15" s="216"/>
      <c r="N15" s="229"/>
      <c r="O15" s="213"/>
      <c r="P15" s="216"/>
      <c r="Q15" s="229"/>
      <c r="R15" s="213"/>
      <c r="S15" s="216"/>
      <c r="T15" s="219"/>
      <c r="U15" s="249"/>
      <c r="V15" s="245"/>
      <c r="W15" s="246"/>
      <c r="X15" s="236"/>
      <c r="Y15" s="251"/>
      <c r="Z15" s="213"/>
      <c r="AA15" s="216"/>
      <c r="AB15" s="229"/>
      <c r="AC15" s="213"/>
      <c r="AD15" s="216"/>
      <c r="AE15" s="229"/>
      <c r="AF15" s="213"/>
      <c r="AG15" s="216"/>
      <c r="AH15" s="229"/>
      <c r="AI15" s="213"/>
      <c r="AJ15" s="216"/>
      <c r="AK15" s="229"/>
      <c r="AL15" s="213"/>
      <c r="AM15" s="216"/>
      <c r="AN15" s="229"/>
      <c r="AO15" s="213"/>
      <c r="AP15" s="216"/>
      <c r="AQ15" s="219"/>
      <c r="AR15" s="249"/>
      <c r="AS15" s="245"/>
      <c r="AT15" s="246"/>
      <c r="AU15" s="209" t="s">
        <v>29</v>
      </c>
      <c r="AV15" s="211">
        <v>2029</v>
      </c>
    </row>
    <row r="16" spans="1:48" ht="36" customHeight="1" thickBot="1" x14ac:dyDescent="0.3">
      <c r="A16" s="236"/>
      <c r="B16" s="252"/>
      <c r="C16" s="214"/>
      <c r="D16" s="217"/>
      <c r="E16" s="230"/>
      <c r="F16" s="214"/>
      <c r="G16" s="217"/>
      <c r="H16" s="230"/>
      <c r="I16" s="214"/>
      <c r="J16" s="217"/>
      <c r="K16" s="230"/>
      <c r="L16" s="214"/>
      <c r="M16" s="217"/>
      <c r="N16" s="230"/>
      <c r="O16" s="214"/>
      <c r="P16" s="217"/>
      <c r="Q16" s="230"/>
      <c r="R16" s="214"/>
      <c r="S16" s="217"/>
      <c r="T16" s="220"/>
      <c r="U16" s="249"/>
      <c r="V16" s="245"/>
      <c r="W16" s="246"/>
      <c r="X16" s="236"/>
      <c r="Y16" s="252"/>
      <c r="Z16" s="214"/>
      <c r="AA16" s="217"/>
      <c r="AB16" s="230"/>
      <c r="AC16" s="214"/>
      <c r="AD16" s="217"/>
      <c r="AE16" s="230"/>
      <c r="AF16" s="214"/>
      <c r="AG16" s="217"/>
      <c r="AH16" s="230"/>
      <c r="AI16" s="214"/>
      <c r="AJ16" s="217"/>
      <c r="AK16" s="230"/>
      <c r="AL16" s="214"/>
      <c r="AM16" s="217"/>
      <c r="AN16" s="230"/>
      <c r="AO16" s="214"/>
      <c r="AP16" s="217"/>
      <c r="AQ16" s="220"/>
      <c r="AR16" s="249"/>
      <c r="AS16" s="245"/>
      <c r="AT16" s="246"/>
      <c r="AU16" s="209" t="s">
        <v>30</v>
      </c>
      <c r="AV16" s="211">
        <v>2030</v>
      </c>
    </row>
    <row r="17" spans="1:46" ht="7.5" customHeight="1" thickBot="1" x14ac:dyDescent="0.3">
      <c r="A17" s="236"/>
      <c r="B17" s="250" t="s">
        <v>155</v>
      </c>
      <c r="C17" s="212"/>
      <c r="D17" s="215"/>
      <c r="E17" s="228"/>
      <c r="F17" s="212"/>
      <c r="G17" s="215"/>
      <c r="H17" s="228"/>
      <c r="I17" s="212"/>
      <c r="J17" s="215"/>
      <c r="K17" s="228"/>
      <c r="L17" s="212"/>
      <c r="M17" s="215"/>
      <c r="N17" s="228"/>
      <c r="O17" s="212">
        <v>1</v>
      </c>
      <c r="P17" s="215"/>
      <c r="Q17" s="228">
        <v>2</v>
      </c>
      <c r="R17" s="212"/>
      <c r="S17" s="215"/>
      <c r="T17" s="218"/>
      <c r="U17" s="249">
        <v>1</v>
      </c>
      <c r="V17" s="245"/>
      <c r="W17" s="246">
        <v>2</v>
      </c>
      <c r="X17" s="236"/>
      <c r="Y17" s="250" t="s">
        <v>155</v>
      </c>
      <c r="Z17" s="212">
        <v>1</v>
      </c>
      <c r="AA17" s="215"/>
      <c r="AB17" s="228">
        <v>2</v>
      </c>
      <c r="AC17" s="212"/>
      <c r="AD17" s="215"/>
      <c r="AE17" s="228"/>
      <c r="AF17" s="212"/>
      <c r="AG17" s="215"/>
      <c r="AH17" s="228"/>
      <c r="AI17" s="212"/>
      <c r="AJ17" s="215"/>
      <c r="AK17" s="228"/>
      <c r="AL17" s="212"/>
      <c r="AM17" s="215"/>
      <c r="AN17" s="228"/>
      <c r="AO17" s="212"/>
      <c r="AP17" s="215"/>
      <c r="AQ17" s="218"/>
      <c r="AR17" s="249">
        <v>1</v>
      </c>
      <c r="AS17" s="245"/>
      <c r="AT17" s="246">
        <v>1</v>
      </c>
    </row>
    <row r="18" spans="1:46" ht="8.25" customHeight="1" thickBot="1" x14ac:dyDescent="0.3">
      <c r="A18" s="236"/>
      <c r="B18" s="251"/>
      <c r="C18" s="213"/>
      <c r="D18" s="216"/>
      <c r="E18" s="229"/>
      <c r="F18" s="213"/>
      <c r="G18" s="216"/>
      <c r="H18" s="229"/>
      <c r="I18" s="213"/>
      <c r="J18" s="216"/>
      <c r="K18" s="229"/>
      <c r="L18" s="213"/>
      <c r="M18" s="216"/>
      <c r="N18" s="229"/>
      <c r="O18" s="213"/>
      <c r="P18" s="216"/>
      <c r="Q18" s="229"/>
      <c r="R18" s="213"/>
      <c r="S18" s="216"/>
      <c r="T18" s="219"/>
      <c r="U18" s="249"/>
      <c r="V18" s="245"/>
      <c r="W18" s="246"/>
      <c r="X18" s="236"/>
      <c r="Y18" s="251"/>
      <c r="Z18" s="213"/>
      <c r="AA18" s="216"/>
      <c r="AB18" s="229"/>
      <c r="AC18" s="213"/>
      <c r="AD18" s="216"/>
      <c r="AE18" s="229"/>
      <c r="AF18" s="213"/>
      <c r="AG18" s="216"/>
      <c r="AH18" s="229"/>
      <c r="AI18" s="213"/>
      <c r="AJ18" s="216"/>
      <c r="AK18" s="229"/>
      <c r="AL18" s="213"/>
      <c r="AM18" s="216"/>
      <c r="AN18" s="229"/>
      <c r="AO18" s="213"/>
      <c r="AP18" s="216"/>
      <c r="AQ18" s="219"/>
      <c r="AR18" s="249"/>
      <c r="AS18" s="245"/>
      <c r="AT18" s="246"/>
    </row>
    <row r="19" spans="1:46" ht="8.25" customHeight="1" thickBot="1" x14ac:dyDescent="0.3">
      <c r="A19" s="236"/>
      <c r="B19" s="251"/>
      <c r="C19" s="213"/>
      <c r="D19" s="216"/>
      <c r="E19" s="229"/>
      <c r="F19" s="213"/>
      <c r="G19" s="216"/>
      <c r="H19" s="229"/>
      <c r="I19" s="213"/>
      <c r="J19" s="216"/>
      <c r="K19" s="229"/>
      <c r="L19" s="213"/>
      <c r="M19" s="216"/>
      <c r="N19" s="229"/>
      <c r="O19" s="213"/>
      <c r="P19" s="216"/>
      <c r="Q19" s="229"/>
      <c r="R19" s="213"/>
      <c r="S19" s="216"/>
      <c r="T19" s="219"/>
      <c r="U19" s="249"/>
      <c r="V19" s="245"/>
      <c r="W19" s="246"/>
      <c r="X19" s="236"/>
      <c r="Y19" s="251"/>
      <c r="Z19" s="213"/>
      <c r="AA19" s="216"/>
      <c r="AB19" s="229"/>
      <c r="AC19" s="213"/>
      <c r="AD19" s="216"/>
      <c r="AE19" s="229"/>
      <c r="AF19" s="213"/>
      <c r="AG19" s="216"/>
      <c r="AH19" s="229"/>
      <c r="AI19" s="213"/>
      <c r="AJ19" s="216"/>
      <c r="AK19" s="229"/>
      <c r="AL19" s="213"/>
      <c r="AM19" s="216"/>
      <c r="AN19" s="229"/>
      <c r="AO19" s="213"/>
      <c r="AP19" s="216"/>
      <c r="AQ19" s="219"/>
      <c r="AR19" s="249"/>
      <c r="AS19" s="245"/>
      <c r="AT19" s="246"/>
    </row>
    <row r="20" spans="1:46" ht="15.75" customHeight="1" thickBot="1" x14ac:dyDescent="0.3">
      <c r="A20" s="236"/>
      <c r="B20" s="252"/>
      <c r="C20" s="214"/>
      <c r="D20" s="217"/>
      <c r="E20" s="230"/>
      <c r="F20" s="214"/>
      <c r="G20" s="217"/>
      <c r="H20" s="230"/>
      <c r="I20" s="214"/>
      <c r="J20" s="217"/>
      <c r="K20" s="230"/>
      <c r="L20" s="214"/>
      <c r="M20" s="217"/>
      <c r="N20" s="230"/>
      <c r="O20" s="214"/>
      <c r="P20" s="217"/>
      <c r="Q20" s="230"/>
      <c r="R20" s="214"/>
      <c r="S20" s="217"/>
      <c r="T20" s="220"/>
      <c r="U20" s="249"/>
      <c r="V20" s="245"/>
      <c r="W20" s="246"/>
      <c r="X20" s="236"/>
      <c r="Y20" s="252"/>
      <c r="Z20" s="214"/>
      <c r="AA20" s="217"/>
      <c r="AB20" s="230"/>
      <c r="AC20" s="214"/>
      <c r="AD20" s="217"/>
      <c r="AE20" s="230"/>
      <c r="AF20" s="214"/>
      <c r="AG20" s="217"/>
      <c r="AH20" s="230"/>
      <c r="AI20" s="214"/>
      <c r="AJ20" s="217"/>
      <c r="AK20" s="230"/>
      <c r="AL20" s="214"/>
      <c r="AM20" s="217"/>
      <c r="AN20" s="230"/>
      <c r="AO20" s="214"/>
      <c r="AP20" s="217"/>
      <c r="AQ20" s="220"/>
      <c r="AR20" s="249"/>
      <c r="AS20" s="245"/>
      <c r="AT20" s="246"/>
    </row>
    <row r="21" spans="1:46" ht="15.75" customHeight="1" thickBot="1" x14ac:dyDescent="0.3">
      <c r="A21" s="236"/>
      <c r="B21" s="225" t="s">
        <v>156</v>
      </c>
      <c r="C21" s="212"/>
      <c r="D21" s="215"/>
      <c r="E21" s="228"/>
      <c r="F21" s="212"/>
      <c r="G21" s="215"/>
      <c r="H21" s="228"/>
      <c r="I21" s="212"/>
      <c r="J21" s="215"/>
      <c r="K21" s="228"/>
      <c r="L21" s="212"/>
      <c r="M21" s="215"/>
      <c r="N21" s="228"/>
      <c r="O21" s="212"/>
      <c r="P21" s="215"/>
      <c r="Q21" s="228"/>
      <c r="R21" s="212"/>
      <c r="S21" s="215"/>
      <c r="T21" s="218"/>
      <c r="U21" s="249"/>
      <c r="V21" s="245"/>
      <c r="W21" s="246"/>
      <c r="X21" s="236"/>
      <c r="Y21" s="250" t="s">
        <v>156</v>
      </c>
      <c r="Z21" s="212"/>
      <c r="AA21" s="215"/>
      <c r="AB21" s="228"/>
      <c r="AC21" s="212"/>
      <c r="AD21" s="215"/>
      <c r="AE21" s="228"/>
      <c r="AF21" s="212"/>
      <c r="AG21" s="215"/>
      <c r="AH21" s="228"/>
      <c r="AI21" s="212"/>
      <c r="AJ21" s="215"/>
      <c r="AK21" s="228"/>
      <c r="AL21" s="212"/>
      <c r="AM21" s="215"/>
      <c r="AN21" s="228"/>
      <c r="AO21" s="212"/>
      <c r="AP21" s="215"/>
      <c r="AQ21" s="218"/>
      <c r="AR21" s="249">
        <v>1</v>
      </c>
      <c r="AS21" s="245"/>
      <c r="AT21" s="246">
        <v>2.4</v>
      </c>
    </row>
    <row r="22" spans="1:46" ht="0.75" customHeight="1" thickBot="1" x14ac:dyDescent="0.3">
      <c r="A22" s="236"/>
      <c r="B22" s="226"/>
      <c r="C22" s="213"/>
      <c r="D22" s="216"/>
      <c r="E22" s="229"/>
      <c r="F22" s="213"/>
      <c r="G22" s="216"/>
      <c r="H22" s="229"/>
      <c r="I22" s="213"/>
      <c r="J22" s="216"/>
      <c r="K22" s="229"/>
      <c r="L22" s="213"/>
      <c r="M22" s="216"/>
      <c r="N22" s="229"/>
      <c r="O22" s="213"/>
      <c r="P22" s="216"/>
      <c r="Q22" s="229"/>
      <c r="R22" s="213"/>
      <c r="S22" s="216"/>
      <c r="T22" s="219"/>
      <c r="U22" s="249"/>
      <c r="V22" s="245"/>
      <c r="W22" s="246"/>
      <c r="X22" s="236"/>
      <c r="Y22" s="251"/>
      <c r="Z22" s="213"/>
      <c r="AA22" s="216"/>
      <c r="AB22" s="229"/>
      <c r="AC22" s="213"/>
      <c r="AD22" s="216"/>
      <c r="AE22" s="229"/>
      <c r="AF22" s="213"/>
      <c r="AG22" s="216"/>
      <c r="AH22" s="229"/>
      <c r="AI22" s="213"/>
      <c r="AJ22" s="216"/>
      <c r="AK22" s="229"/>
      <c r="AL22" s="213"/>
      <c r="AM22" s="216"/>
      <c r="AN22" s="229"/>
      <c r="AO22" s="213"/>
      <c r="AP22" s="216"/>
      <c r="AQ22" s="219"/>
      <c r="AR22" s="249"/>
      <c r="AS22" s="245"/>
      <c r="AT22" s="246"/>
    </row>
    <row r="23" spans="1:46" ht="29.25" customHeight="1" thickBot="1" x14ac:dyDescent="0.3">
      <c r="A23" s="236"/>
      <c r="B23" s="226"/>
      <c r="C23" s="213"/>
      <c r="D23" s="216"/>
      <c r="E23" s="229"/>
      <c r="F23" s="213"/>
      <c r="G23" s="216"/>
      <c r="H23" s="229"/>
      <c r="I23" s="213"/>
      <c r="J23" s="216"/>
      <c r="K23" s="229"/>
      <c r="L23" s="213"/>
      <c r="M23" s="216"/>
      <c r="N23" s="229"/>
      <c r="O23" s="213"/>
      <c r="P23" s="216"/>
      <c r="Q23" s="229"/>
      <c r="R23" s="213"/>
      <c r="S23" s="216"/>
      <c r="T23" s="219"/>
      <c r="U23" s="249"/>
      <c r="V23" s="245"/>
      <c r="W23" s="246"/>
      <c r="X23" s="236"/>
      <c r="Y23" s="251"/>
      <c r="Z23" s="213"/>
      <c r="AA23" s="216"/>
      <c r="AB23" s="229"/>
      <c r="AC23" s="213"/>
      <c r="AD23" s="216"/>
      <c r="AE23" s="229"/>
      <c r="AF23" s="213"/>
      <c r="AG23" s="216"/>
      <c r="AH23" s="229"/>
      <c r="AI23" s="213"/>
      <c r="AJ23" s="216"/>
      <c r="AK23" s="229"/>
      <c r="AL23" s="213"/>
      <c r="AM23" s="216"/>
      <c r="AN23" s="229"/>
      <c r="AO23" s="213"/>
      <c r="AP23" s="216"/>
      <c r="AQ23" s="219"/>
      <c r="AR23" s="249"/>
      <c r="AS23" s="245"/>
      <c r="AT23" s="246"/>
    </row>
    <row r="24" spans="1:46" ht="5.25" customHeight="1" thickBot="1" x14ac:dyDescent="0.3">
      <c r="A24" s="236"/>
      <c r="B24" s="227"/>
      <c r="C24" s="214"/>
      <c r="D24" s="217"/>
      <c r="E24" s="230"/>
      <c r="F24" s="214"/>
      <c r="G24" s="217"/>
      <c r="H24" s="230"/>
      <c r="I24" s="214"/>
      <c r="J24" s="217"/>
      <c r="K24" s="230"/>
      <c r="L24" s="214"/>
      <c r="M24" s="217"/>
      <c r="N24" s="230"/>
      <c r="O24" s="214"/>
      <c r="P24" s="217"/>
      <c r="Q24" s="230"/>
      <c r="R24" s="214"/>
      <c r="S24" s="217"/>
      <c r="T24" s="220"/>
      <c r="U24" s="249"/>
      <c r="V24" s="245"/>
      <c r="W24" s="246"/>
      <c r="X24" s="236"/>
      <c r="Y24" s="252"/>
      <c r="Z24" s="214"/>
      <c r="AA24" s="217"/>
      <c r="AB24" s="230"/>
      <c r="AC24" s="214"/>
      <c r="AD24" s="217"/>
      <c r="AE24" s="230"/>
      <c r="AF24" s="214"/>
      <c r="AG24" s="217"/>
      <c r="AH24" s="230"/>
      <c r="AI24" s="214"/>
      <c r="AJ24" s="217"/>
      <c r="AK24" s="230"/>
      <c r="AL24" s="214"/>
      <c r="AM24" s="217"/>
      <c r="AN24" s="230"/>
      <c r="AO24" s="214"/>
      <c r="AP24" s="217"/>
      <c r="AQ24" s="220"/>
      <c r="AR24" s="249"/>
      <c r="AS24" s="245"/>
      <c r="AT24" s="246"/>
    </row>
    <row r="25" spans="1:46" ht="15.75" customHeight="1" thickBot="1" x14ac:dyDescent="0.3">
      <c r="A25" s="236"/>
      <c r="B25" s="225" t="s">
        <v>157</v>
      </c>
      <c r="C25" s="212"/>
      <c r="D25" s="215"/>
      <c r="E25" s="228"/>
      <c r="F25" s="212"/>
      <c r="G25" s="215"/>
      <c r="H25" s="228"/>
      <c r="I25" s="212"/>
      <c r="J25" s="215"/>
      <c r="K25" s="228"/>
      <c r="L25" s="212"/>
      <c r="M25" s="215"/>
      <c r="N25" s="228"/>
      <c r="O25" s="212"/>
      <c r="P25" s="215"/>
      <c r="Q25" s="228"/>
      <c r="R25" s="212"/>
      <c r="S25" s="215"/>
      <c r="T25" s="218"/>
      <c r="U25" s="249"/>
      <c r="V25" s="245"/>
      <c r="W25" s="246"/>
      <c r="X25" s="236"/>
      <c r="Y25" s="250" t="s">
        <v>157</v>
      </c>
      <c r="Z25" s="212"/>
      <c r="AA25" s="215"/>
      <c r="AB25" s="228"/>
      <c r="AC25" s="212"/>
      <c r="AD25" s="215"/>
      <c r="AE25" s="228"/>
      <c r="AF25" s="212"/>
      <c r="AG25" s="215"/>
      <c r="AH25" s="228"/>
      <c r="AI25" s="212"/>
      <c r="AJ25" s="215"/>
      <c r="AK25" s="228"/>
      <c r="AL25" s="212"/>
      <c r="AM25" s="215"/>
      <c r="AN25" s="228"/>
      <c r="AO25" s="212"/>
      <c r="AP25" s="215"/>
      <c r="AQ25" s="218"/>
      <c r="AR25" s="249"/>
      <c r="AS25" s="245"/>
      <c r="AT25" s="246"/>
    </row>
    <row r="26" spans="1:46" ht="6.75" customHeight="1" thickBot="1" x14ac:dyDescent="0.3">
      <c r="A26" s="236"/>
      <c r="B26" s="226"/>
      <c r="C26" s="213"/>
      <c r="D26" s="216"/>
      <c r="E26" s="229"/>
      <c r="F26" s="213"/>
      <c r="G26" s="216"/>
      <c r="H26" s="229"/>
      <c r="I26" s="213"/>
      <c r="J26" s="216"/>
      <c r="K26" s="229"/>
      <c r="L26" s="213"/>
      <c r="M26" s="216"/>
      <c r="N26" s="229"/>
      <c r="O26" s="213"/>
      <c r="P26" s="216"/>
      <c r="Q26" s="229"/>
      <c r="R26" s="213"/>
      <c r="S26" s="216"/>
      <c r="T26" s="219"/>
      <c r="U26" s="249"/>
      <c r="V26" s="245"/>
      <c r="W26" s="246"/>
      <c r="X26" s="236"/>
      <c r="Y26" s="251"/>
      <c r="Z26" s="213"/>
      <c r="AA26" s="216"/>
      <c r="AB26" s="229"/>
      <c r="AC26" s="213"/>
      <c r="AD26" s="216"/>
      <c r="AE26" s="229"/>
      <c r="AF26" s="213"/>
      <c r="AG26" s="216"/>
      <c r="AH26" s="229"/>
      <c r="AI26" s="213"/>
      <c r="AJ26" s="216"/>
      <c r="AK26" s="229"/>
      <c r="AL26" s="213"/>
      <c r="AM26" s="216"/>
      <c r="AN26" s="229"/>
      <c r="AO26" s="213"/>
      <c r="AP26" s="216"/>
      <c r="AQ26" s="219"/>
      <c r="AR26" s="249"/>
      <c r="AS26" s="245"/>
      <c r="AT26" s="246"/>
    </row>
    <row r="27" spans="1:46" ht="22.5" customHeight="1" thickBot="1" x14ac:dyDescent="0.3">
      <c r="A27" s="236"/>
      <c r="B27" s="226"/>
      <c r="C27" s="213"/>
      <c r="D27" s="216"/>
      <c r="E27" s="229"/>
      <c r="F27" s="213"/>
      <c r="G27" s="216"/>
      <c r="H27" s="229"/>
      <c r="I27" s="213"/>
      <c r="J27" s="216"/>
      <c r="K27" s="229"/>
      <c r="L27" s="213"/>
      <c r="M27" s="216"/>
      <c r="N27" s="229"/>
      <c r="O27" s="213"/>
      <c r="P27" s="216"/>
      <c r="Q27" s="229"/>
      <c r="R27" s="213"/>
      <c r="S27" s="216"/>
      <c r="T27" s="219"/>
      <c r="U27" s="249"/>
      <c r="V27" s="245"/>
      <c r="W27" s="246"/>
      <c r="X27" s="236"/>
      <c r="Y27" s="251"/>
      <c r="Z27" s="213"/>
      <c r="AA27" s="216"/>
      <c r="AB27" s="229"/>
      <c r="AC27" s="213"/>
      <c r="AD27" s="216"/>
      <c r="AE27" s="229"/>
      <c r="AF27" s="213"/>
      <c r="AG27" s="216"/>
      <c r="AH27" s="229"/>
      <c r="AI27" s="213"/>
      <c r="AJ27" s="216"/>
      <c r="AK27" s="229"/>
      <c r="AL27" s="213"/>
      <c r="AM27" s="216"/>
      <c r="AN27" s="229"/>
      <c r="AO27" s="213"/>
      <c r="AP27" s="216"/>
      <c r="AQ27" s="219"/>
      <c r="AR27" s="249"/>
      <c r="AS27" s="245"/>
      <c r="AT27" s="246"/>
    </row>
    <row r="28" spans="1:46" ht="15.75" hidden="1" customHeight="1" thickBot="1" x14ac:dyDescent="0.3">
      <c r="A28" s="236"/>
      <c r="B28" s="227"/>
      <c r="C28" s="214"/>
      <c r="D28" s="217"/>
      <c r="E28" s="230"/>
      <c r="F28" s="214"/>
      <c r="G28" s="217"/>
      <c r="H28" s="230"/>
      <c r="I28" s="214"/>
      <c r="J28" s="217"/>
      <c r="K28" s="230"/>
      <c r="L28" s="214"/>
      <c r="M28" s="217"/>
      <c r="N28" s="230"/>
      <c r="O28" s="214"/>
      <c r="P28" s="217"/>
      <c r="Q28" s="230"/>
      <c r="R28" s="214"/>
      <c r="S28" s="217"/>
      <c r="T28" s="220"/>
      <c r="U28" s="249"/>
      <c r="V28" s="245"/>
      <c r="W28" s="246"/>
      <c r="X28" s="236"/>
      <c r="Y28" s="252"/>
      <c r="Z28" s="214"/>
      <c r="AA28" s="217"/>
      <c r="AB28" s="230"/>
      <c r="AC28" s="214"/>
      <c r="AD28" s="217"/>
      <c r="AE28" s="230"/>
      <c r="AF28" s="214"/>
      <c r="AG28" s="217"/>
      <c r="AH28" s="230"/>
      <c r="AI28" s="214"/>
      <c r="AJ28" s="217"/>
      <c r="AK28" s="230"/>
      <c r="AL28" s="214"/>
      <c r="AM28" s="217"/>
      <c r="AN28" s="230"/>
      <c r="AO28" s="214"/>
      <c r="AP28" s="217"/>
      <c r="AQ28" s="220"/>
      <c r="AR28" s="249"/>
      <c r="AS28" s="245"/>
      <c r="AT28" s="246"/>
    </row>
    <row r="29" spans="1:46" ht="3.75" customHeight="1" thickBot="1" x14ac:dyDescent="0.3">
      <c r="A29" s="236"/>
      <c r="B29" s="225" t="s">
        <v>158</v>
      </c>
      <c r="C29" s="212"/>
      <c r="D29" s="215"/>
      <c r="E29" s="228"/>
      <c r="F29" s="212"/>
      <c r="G29" s="215"/>
      <c r="H29" s="228"/>
      <c r="I29" s="212"/>
      <c r="J29" s="215"/>
      <c r="K29" s="228"/>
      <c r="L29" s="212"/>
      <c r="M29" s="215"/>
      <c r="N29" s="228"/>
      <c r="O29" s="212"/>
      <c r="P29" s="215"/>
      <c r="Q29" s="228"/>
      <c r="R29" s="212"/>
      <c r="S29" s="215"/>
      <c r="T29" s="218"/>
      <c r="U29" s="249"/>
      <c r="V29" s="245"/>
      <c r="W29" s="246"/>
      <c r="X29" s="236"/>
      <c r="Y29" s="250" t="s">
        <v>158</v>
      </c>
      <c r="Z29" s="212"/>
      <c r="AA29" s="215"/>
      <c r="AB29" s="228"/>
      <c r="AC29" s="212"/>
      <c r="AD29" s="215"/>
      <c r="AE29" s="228"/>
      <c r="AF29" s="212"/>
      <c r="AG29" s="215"/>
      <c r="AH29" s="228"/>
      <c r="AI29" s="212"/>
      <c r="AJ29" s="215"/>
      <c r="AK29" s="228"/>
      <c r="AL29" s="212"/>
      <c r="AM29" s="215"/>
      <c r="AN29" s="228"/>
      <c r="AO29" s="212"/>
      <c r="AP29" s="215"/>
      <c r="AQ29" s="218"/>
      <c r="AR29" s="249"/>
      <c r="AS29" s="245"/>
      <c r="AT29" s="246"/>
    </row>
    <row r="30" spans="1:46" ht="5.25" customHeight="1" thickBot="1" x14ac:dyDescent="0.3">
      <c r="A30" s="236"/>
      <c r="B30" s="226"/>
      <c r="C30" s="213"/>
      <c r="D30" s="216"/>
      <c r="E30" s="229"/>
      <c r="F30" s="213"/>
      <c r="G30" s="216"/>
      <c r="H30" s="229"/>
      <c r="I30" s="213"/>
      <c r="J30" s="216"/>
      <c r="K30" s="229"/>
      <c r="L30" s="213"/>
      <c r="M30" s="216"/>
      <c r="N30" s="229"/>
      <c r="O30" s="213"/>
      <c r="P30" s="216"/>
      <c r="Q30" s="229"/>
      <c r="R30" s="213"/>
      <c r="S30" s="216"/>
      <c r="T30" s="219"/>
      <c r="U30" s="249"/>
      <c r="V30" s="245"/>
      <c r="W30" s="246"/>
      <c r="X30" s="236"/>
      <c r="Y30" s="251"/>
      <c r="Z30" s="213"/>
      <c r="AA30" s="216"/>
      <c r="AB30" s="229"/>
      <c r="AC30" s="213"/>
      <c r="AD30" s="216"/>
      <c r="AE30" s="229"/>
      <c r="AF30" s="213"/>
      <c r="AG30" s="216"/>
      <c r="AH30" s="229"/>
      <c r="AI30" s="213"/>
      <c r="AJ30" s="216"/>
      <c r="AK30" s="229"/>
      <c r="AL30" s="213"/>
      <c r="AM30" s="216"/>
      <c r="AN30" s="229"/>
      <c r="AO30" s="213"/>
      <c r="AP30" s="216"/>
      <c r="AQ30" s="219"/>
      <c r="AR30" s="249"/>
      <c r="AS30" s="245"/>
      <c r="AT30" s="246"/>
    </row>
    <row r="31" spans="1:46" ht="2.25" hidden="1" customHeight="1" thickBot="1" x14ac:dyDescent="0.3">
      <c r="A31" s="236"/>
      <c r="B31" s="226"/>
      <c r="C31" s="213"/>
      <c r="D31" s="216"/>
      <c r="E31" s="229"/>
      <c r="F31" s="213"/>
      <c r="G31" s="216"/>
      <c r="H31" s="229"/>
      <c r="I31" s="213"/>
      <c r="J31" s="216"/>
      <c r="K31" s="229"/>
      <c r="L31" s="213"/>
      <c r="M31" s="216"/>
      <c r="N31" s="229"/>
      <c r="O31" s="213"/>
      <c r="P31" s="216"/>
      <c r="Q31" s="229"/>
      <c r="R31" s="213"/>
      <c r="S31" s="216"/>
      <c r="T31" s="219"/>
      <c r="U31" s="249"/>
      <c r="V31" s="245"/>
      <c r="W31" s="246"/>
      <c r="X31" s="236"/>
      <c r="Y31" s="251"/>
      <c r="Z31" s="213"/>
      <c r="AA31" s="216"/>
      <c r="AB31" s="229"/>
      <c r="AC31" s="213"/>
      <c r="AD31" s="216"/>
      <c r="AE31" s="229"/>
      <c r="AF31" s="213"/>
      <c r="AG31" s="216"/>
      <c r="AH31" s="229"/>
      <c r="AI31" s="213"/>
      <c r="AJ31" s="216"/>
      <c r="AK31" s="229"/>
      <c r="AL31" s="213"/>
      <c r="AM31" s="216"/>
      <c r="AN31" s="229"/>
      <c r="AO31" s="213"/>
      <c r="AP31" s="216"/>
      <c r="AQ31" s="219"/>
      <c r="AR31" s="249"/>
      <c r="AS31" s="245"/>
      <c r="AT31" s="246"/>
    </row>
    <row r="32" spans="1:46" ht="12" customHeight="1" thickBot="1" x14ac:dyDescent="0.3">
      <c r="A32" s="237"/>
      <c r="B32" s="227"/>
      <c r="C32" s="214"/>
      <c r="D32" s="217"/>
      <c r="E32" s="230"/>
      <c r="F32" s="214"/>
      <c r="G32" s="217"/>
      <c r="H32" s="230"/>
      <c r="I32" s="214"/>
      <c r="J32" s="217"/>
      <c r="K32" s="230"/>
      <c r="L32" s="214"/>
      <c r="M32" s="217"/>
      <c r="N32" s="230"/>
      <c r="O32" s="214"/>
      <c r="P32" s="217"/>
      <c r="Q32" s="230"/>
      <c r="R32" s="214"/>
      <c r="S32" s="217"/>
      <c r="T32" s="220"/>
      <c r="U32" s="249"/>
      <c r="V32" s="245"/>
      <c r="W32" s="246"/>
      <c r="X32" s="237"/>
      <c r="Y32" s="252"/>
      <c r="Z32" s="214"/>
      <c r="AA32" s="217"/>
      <c r="AB32" s="230"/>
      <c r="AC32" s="214"/>
      <c r="AD32" s="217"/>
      <c r="AE32" s="230"/>
      <c r="AF32" s="214"/>
      <c r="AG32" s="217"/>
      <c r="AH32" s="230"/>
      <c r="AI32" s="214"/>
      <c r="AJ32" s="217"/>
      <c r="AK32" s="230"/>
      <c r="AL32" s="214"/>
      <c r="AM32" s="217"/>
      <c r="AN32" s="230"/>
      <c r="AO32" s="214"/>
      <c r="AP32" s="217"/>
      <c r="AQ32" s="220"/>
      <c r="AR32" s="249"/>
      <c r="AS32" s="245"/>
      <c r="AT32" s="246"/>
    </row>
    <row r="33" spans="1:46" ht="15.75" thickBot="1" x14ac:dyDescent="0.3"/>
    <row r="34" spans="1:46" ht="15.75" customHeight="1" thickBot="1" x14ac:dyDescent="0.3">
      <c r="A34" s="238" t="s">
        <v>5</v>
      </c>
      <c r="B34" s="239" t="s">
        <v>148</v>
      </c>
      <c r="C34" s="240" t="s">
        <v>7</v>
      </c>
      <c r="D34" s="240"/>
      <c r="E34" s="240"/>
      <c r="F34" s="240" t="s">
        <v>7</v>
      </c>
      <c r="G34" s="240"/>
      <c r="H34" s="240"/>
      <c r="I34" s="240" t="s">
        <v>7</v>
      </c>
      <c r="J34" s="240"/>
      <c r="K34" s="240"/>
      <c r="L34" s="240" t="s">
        <v>7</v>
      </c>
      <c r="M34" s="240"/>
      <c r="N34" s="240"/>
      <c r="O34" s="240" t="s">
        <v>7</v>
      </c>
      <c r="P34" s="240"/>
      <c r="Q34" s="240"/>
      <c r="R34" s="240" t="s">
        <v>7</v>
      </c>
      <c r="S34" s="240"/>
      <c r="T34" s="241"/>
      <c r="U34" s="240" t="s">
        <v>7</v>
      </c>
      <c r="V34" s="240"/>
      <c r="W34" s="240"/>
      <c r="X34" s="238" t="s">
        <v>5</v>
      </c>
      <c r="Y34" s="239" t="s">
        <v>148</v>
      </c>
      <c r="Z34" s="240" t="s">
        <v>7</v>
      </c>
      <c r="AA34" s="240"/>
      <c r="AB34" s="240"/>
      <c r="AC34" s="240" t="s">
        <v>7</v>
      </c>
      <c r="AD34" s="240"/>
      <c r="AE34" s="240"/>
      <c r="AF34" s="240" t="s">
        <v>7</v>
      </c>
      <c r="AG34" s="240"/>
      <c r="AH34" s="240"/>
      <c r="AI34" s="240" t="s">
        <v>7</v>
      </c>
      <c r="AJ34" s="240"/>
      <c r="AK34" s="240"/>
      <c r="AL34" s="240" t="s">
        <v>7</v>
      </c>
      <c r="AM34" s="240"/>
      <c r="AN34" s="240"/>
      <c r="AO34" s="240" t="s">
        <v>7</v>
      </c>
      <c r="AP34" s="240"/>
      <c r="AQ34" s="241"/>
      <c r="AR34" s="240" t="s">
        <v>7</v>
      </c>
      <c r="AS34" s="240"/>
      <c r="AT34" s="240"/>
    </row>
    <row r="35" spans="1:46" ht="15.75" thickBot="1" x14ac:dyDescent="0.3">
      <c r="A35" s="238"/>
      <c r="B35" s="239"/>
      <c r="C35" s="243">
        <v>8</v>
      </c>
      <c r="D35" s="243"/>
      <c r="E35" s="243"/>
      <c r="F35" s="243">
        <v>9</v>
      </c>
      <c r="G35" s="243"/>
      <c r="H35" s="243"/>
      <c r="I35" s="243">
        <v>10</v>
      </c>
      <c r="J35" s="243"/>
      <c r="K35" s="243"/>
      <c r="L35" s="243">
        <v>11</v>
      </c>
      <c r="M35" s="243"/>
      <c r="N35" s="243"/>
      <c r="O35" s="243">
        <v>12</v>
      </c>
      <c r="P35" s="243"/>
      <c r="Q35" s="243"/>
      <c r="R35" s="243">
        <v>13</v>
      </c>
      <c r="S35" s="243"/>
      <c r="T35" s="244"/>
      <c r="U35" s="243">
        <v>14</v>
      </c>
      <c r="V35" s="243"/>
      <c r="W35" s="243"/>
      <c r="X35" s="238"/>
      <c r="Y35" s="239"/>
      <c r="Z35" s="243">
        <v>22</v>
      </c>
      <c r="AA35" s="243"/>
      <c r="AB35" s="243"/>
      <c r="AC35" s="243">
        <v>23</v>
      </c>
      <c r="AD35" s="243"/>
      <c r="AE35" s="243"/>
      <c r="AF35" s="243">
        <v>24</v>
      </c>
      <c r="AG35" s="243"/>
      <c r="AH35" s="243"/>
      <c r="AI35" s="243">
        <v>25</v>
      </c>
      <c r="AJ35" s="243"/>
      <c r="AK35" s="243"/>
      <c r="AL35" s="243">
        <v>26</v>
      </c>
      <c r="AM35" s="243"/>
      <c r="AN35" s="243"/>
      <c r="AO35" s="243">
        <v>27</v>
      </c>
      <c r="AP35" s="243"/>
      <c r="AQ35" s="244"/>
      <c r="AR35" s="243">
        <v>28</v>
      </c>
      <c r="AS35" s="243"/>
      <c r="AT35" s="243"/>
    </row>
    <row r="36" spans="1:46" ht="15.75" thickBot="1" x14ac:dyDescent="0.3">
      <c r="A36" s="238"/>
      <c r="B36" s="239"/>
      <c r="C36" s="225" t="s">
        <v>149</v>
      </c>
      <c r="D36" s="225" t="s">
        <v>150</v>
      </c>
      <c r="E36" s="225" t="s">
        <v>151</v>
      </c>
      <c r="F36" s="225" t="s">
        <v>149</v>
      </c>
      <c r="G36" s="225" t="s">
        <v>150</v>
      </c>
      <c r="H36" s="225" t="s">
        <v>151</v>
      </c>
      <c r="I36" s="225" t="s">
        <v>149</v>
      </c>
      <c r="J36" s="225" t="s">
        <v>150</v>
      </c>
      <c r="K36" s="225" t="s">
        <v>151</v>
      </c>
      <c r="L36" s="225" t="s">
        <v>149</v>
      </c>
      <c r="M36" s="225" t="s">
        <v>150</v>
      </c>
      <c r="N36" s="225" t="s">
        <v>151</v>
      </c>
      <c r="O36" s="225" t="s">
        <v>149</v>
      </c>
      <c r="P36" s="225" t="s">
        <v>150</v>
      </c>
      <c r="Q36" s="225" t="s">
        <v>151</v>
      </c>
      <c r="R36" s="225" t="s">
        <v>149</v>
      </c>
      <c r="S36" s="225" t="s">
        <v>150</v>
      </c>
      <c r="T36" s="231" t="s">
        <v>151</v>
      </c>
      <c r="U36" s="240" t="s">
        <v>149</v>
      </c>
      <c r="V36" s="240" t="s">
        <v>150</v>
      </c>
      <c r="W36" s="240" t="s">
        <v>151</v>
      </c>
      <c r="X36" s="238"/>
      <c r="Y36" s="239"/>
      <c r="Z36" s="225" t="s">
        <v>149</v>
      </c>
      <c r="AA36" s="225" t="s">
        <v>150</v>
      </c>
      <c r="AB36" s="225" t="s">
        <v>151</v>
      </c>
      <c r="AC36" s="225" t="s">
        <v>149</v>
      </c>
      <c r="AD36" s="225" t="s">
        <v>150</v>
      </c>
      <c r="AE36" s="225" t="s">
        <v>151</v>
      </c>
      <c r="AF36" s="225" t="s">
        <v>149</v>
      </c>
      <c r="AG36" s="225" t="s">
        <v>150</v>
      </c>
      <c r="AH36" s="225" t="s">
        <v>151</v>
      </c>
      <c r="AI36" s="225" t="s">
        <v>149</v>
      </c>
      <c r="AJ36" s="225" t="s">
        <v>150</v>
      </c>
      <c r="AK36" s="225" t="s">
        <v>151</v>
      </c>
      <c r="AL36" s="225" t="s">
        <v>149</v>
      </c>
      <c r="AM36" s="225" t="s">
        <v>150</v>
      </c>
      <c r="AN36" s="225" t="s">
        <v>151</v>
      </c>
      <c r="AO36" s="225" t="s">
        <v>149</v>
      </c>
      <c r="AP36" s="225" t="s">
        <v>150</v>
      </c>
      <c r="AQ36" s="231" t="s">
        <v>151</v>
      </c>
      <c r="AR36" s="240" t="s">
        <v>149</v>
      </c>
      <c r="AS36" s="240" t="s">
        <v>150</v>
      </c>
      <c r="AT36" s="240" t="s">
        <v>151</v>
      </c>
    </row>
    <row r="37" spans="1:46" ht="18.75" customHeight="1" thickBot="1" x14ac:dyDescent="0.3">
      <c r="A37" s="238"/>
      <c r="B37" s="239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32"/>
      <c r="U37" s="240"/>
      <c r="V37" s="240"/>
      <c r="W37" s="240"/>
      <c r="X37" s="238"/>
      <c r="Y37" s="239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32"/>
      <c r="AR37" s="240"/>
      <c r="AS37" s="240"/>
      <c r="AT37" s="240"/>
    </row>
    <row r="38" spans="1:46" ht="24" customHeight="1" thickBot="1" x14ac:dyDescent="0.3">
      <c r="A38" s="235" t="s">
        <v>152</v>
      </c>
      <c r="B38" s="225" t="s">
        <v>153</v>
      </c>
      <c r="C38" s="212"/>
      <c r="D38" s="215"/>
      <c r="E38" s="228"/>
      <c r="F38" s="212">
        <v>1</v>
      </c>
      <c r="G38" s="215"/>
      <c r="H38" s="228">
        <v>1.5</v>
      </c>
      <c r="I38" s="212">
        <v>1</v>
      </c>
      <c r="J38" s="215"/>
      <c r="K38" s="228">
        <v>4</v>
      </c>
      <c r="L38" s="212">
        <v>1</v>
      </c>
      <c r="M38" s="215"/>
      <c r="N38" s="228">
        <v>4</v>
      </c>
      <c r="O38" s="212"/>
      <c r="P38" s="215"/>
      <c r="Q38" s="228"/>
      <c r="R38" s="212"/>
      <c r="S38" s="215"/>
      <c r="T38" s="218"/>
      <c r="U38" s="249"/>
      <c r="V38" s="245">
        <v>1</v>
      </c>
      <c r="W38" s="246">
        <v>4</v>
      </c>
      <c r="X38" s="235" t="s">
        <v>152</v>
      </c>
      <c r="Y38" s="250" t="s">
        <v>153</v>
      </c>
      <c r="Z38" s="212"/>
      <c r="AA38" s="215"/>
      <c r="AB38" s="228"/>
      <c r="AC38" s="212">
        <v>1</v>
      </c>
      <c r="AD38" s="215"/>
      <c r="AE38" s="228">
        <v>4</v>
      </c>
      <c r="AF38" s="212">
        <v>1</v>
      </c>
      <c r="AG38" s="215"/>
      <c r="AH38" s="228">
        <v>2</v>
      </c>
      <c r="AI38" s="212">
        <v>1</v>
      </c>
      <c r="AJ38" s="215"/>
      <c r="AK38" s="228">
        <v>4</v>
      </c>
      <c r="AL38" s="212"/>
      <c r="AM38" s="215"/>
      <c r="AN38" s="228"/>
      <c r="AO38" s="212"/>
      <c r="AP38" s="215"/>
      <c r="AQ38" s="218"/>
      <c r="AR38" s="249">
        <v>2</v>
      </c>
      <c r="AS38" s="245"/>
      <c r="AT38" s="246">
        <v>8</v>
      </c>
    </row>
    <row r="39" spans="1:46" ht="15.75" thickBot="1" x14ac:dyDescent="0.3">
      <c r="A39" s="236"/>
      <c r="B39" s="226"/>
      <c r="C39" s="213"/>
      <c r="D39" s="216"/>
      <c r="E39" s="229"/>
      <c r="F39" s="213"/>
      <c r="G39" s="216"/>
      <c r="H39" s="229"/>
      <c r="I39" s="213"/>
      <c r="J39" s="216"/>
      <c r="K39" s="229"/>
      <c r="L39" s="213"/>
      <c r="M39" s="216"/>
      <c r="N39" s="229"/>
      <c r="O39" s="213"/>
      <c r="P39" s="216"/>
      <c r="Q39" s="229"/>
      <c r="R39" s="213"/>
      <c r="S39" s="216"/>
      <c r="T39" s="219"/>
      <c r="U39" s="249"/>
      <c r="V39" s="245"/>
      <c r="W39" s="246"/>
      <c r="X39" s="236"/>
      <c r="Y39" s="251"/>
      <c r="Z39" s="213"/>
      <c r="AA39" s="216"/>
      <c r="AB39" s="229"/>
      <c r="AC39" s="213"/>
      <c r="AD39" s="216"/>
      <c r="AE39" s="229"/>
      <c r="AF39" s="213"/>
      <c r="AG39" s="216"/>
      <c r="AH39" s="229"/>
      <c r="AI39" s="213"/>
      <c r="AJ39" s="216"/>
      <c r="AK39" s="229"/>
      <c r="AL39" s="213"/>
      <c r="AM39" s="216"/>
      <c r="AN39" s="229"/>
      <c r="AO39" s="213"/>
      <c r="AP39" s="216"/>
      <c r="AQ39" s="219"/>
      <c r="AR39" s="249"/>
      <c r="AS39" s="245"/>
      <c r="AT39" s="246"/>
    </row>
    <row r="40" spans="1:46" ht="15.75" thickBot="1" x14ac:dyDescent="0.3">
      <c r="A40" s="236"/>
      <c r="B40" s="226"/>
      <c r="C40" s="213"/>
      <c r="D40" s="216"/>
      <c r="E40" s="229"/>
      <c r="F40" s="213"/>
      <c r="G40" s="216"/>
      <c r="H40" s="229"/>
      <c r="I40" s="213"/>
      <c r="J40" s="216"/>
      <c r="K40" s="229"/>
      <c r="L40" s="213"/>
      <c r="M40" s="216"/>
      <c r="N40" s="229"/>
      <c r="O40" s="213"/>
      <c r="P40" s="216"/>
      <c r="Q40" s="229"/>
      <c r="R40" s="213"/>
      <c r="S40" s="216"/>
      <c r="T40" s="219"/>
      <c r="U40" s="249"/>
      <c r="V40" s="245"/>
      <c r="W40" s="246"/>
      <c r="X40" s="236"/>
      <c r="Y40" s="251"/>
      <c r="Z40" s="213"/>
      <c r="AA40" s="216"/>
      <c r="AB40" s="229"/>
      <c r="AC40" s="213"/>
      <c r="AD40" s="216"/>
      <c r="AE40" s="229"/>
      <c r="AF40" s="213"/>
      <c r="AG40" s="216"/>
      <c r="AH40" s="229"/>
      <c r="AI40" s="213"/>
      <c r="AJ40" s="216"/>
      <c r="AK40" s="229"/>
      <c r="AL40" s="213"/>
      <c r="AM40" s="216"/>
      <c r="AN40" s="229"/>
      <c r="AO40" s="213"/>
      <c r="AP40" s="216"/>
      <c r="AQ40" s="219"/>
      <c r="AR40" s="249"/>
      <c r="AS40" s="245"/>
      <c r="AT40" s="246"/>
    </row>
    <row r="41" spans="1:46" ht="25.5" customHeight="1" thickBot="1" x14ac:dyDescent="0.3">
      <c r="A41" s="236"/>
      <c r="B41" s="227"/>
      <c r="C41" s="214"/>
      <c r="D41" s="217"/>
      <c r="E41" s="230"/>
      <c r="F41" s="214"/>
      <c r="G41" s="217"/>
      <c r="H41" s="230"/>
      <c r="I41" s="214"/>
      <c r="J41" s="217"/>
      <c r="K41" s="230"/>
      <c r="L41" s="214"/>
      <c r="M41" s="217"/>
      <c r="N41" s="230"/>
      <c r="O41" s="214"/>
      <c r="P41" s="217"/>
      <c r="Q41" s="230"/>
      <c r="R41" s="214"/>
      <c r="S41" s="217"/>
      <c r="T41" s="220"/>
      <c r="U41" s="249"/>
      <c r="V41" s="245"/>
      <c r="W41" s="246"/>
      <c r="X41" s="236"/>
      <c r="Y41" s="252"/>
      <c r="Z41" s="214"/>
      <c r="AA41" s="217"/>
      <c r="AB41" s="230"/>
      <c r="AC41" s="214"/>
      <c r="AD41" s="217"/>
      <c r="AE41" s="230"/>
      <c r="AF41" s="214"/>
      <c r="AG41" s="217"/>
      <c r="AH41" s="230"/>
      <c r="AI41" s="214"/>
      <c r="AJ41" s="217"/>
      <c r="AK41" s="230"/>
      <c r="AL41" s="214"/>
      <c r="AM41" s="217"/>
      <c r="AN41" s="230"/>
      <c r="AO41" s="214"/>
      <c r="AP41" s="217"/>
      <c r="AQ41" s="220"/>
      <c r="AR41" s="249"/>
      <c r="AS41" s="245"/>
      <c r="AT41" s="246"/>
    </row>
    <row r="42" spans="1:46" ht="26.25" customHeight="1" thickBot="1" x14ac:dyDescent="0.3">
      <c r="A42" s="236"/>
      <c r="B42" s="225" t="s">
        <v>154</v>
      </c>
      <c r="C42" s="212"/>
      <c r="D42" s="215"/>
      <c r="E42" s="228"/>
      <c r="F42" s="212">
        <v>4</v>
      </c>
      <c r="G42" s="215"/>
      <c r="H42" s="228">
        <v>15</v>
      </c>
      <c r="I42" s="212"/>
      <c r="J42" s="215"/>
      <c r="K42" s="228"/>
      <c r="L42" s="212">
        <v>4</v>
      </c>
      <c r="M42" s="215"/>
      <c r="N42" s="228">
        <v>15</v>
      </c>
      <c r="O42" s="212"/>
      <c r="P42" s="215"/>
      <c r="Q42" s="228"/>
      <c r="R42" s="212"/>
      <c r="S42" s="215"/>
      <c r="T42" s="218"/>
      <c r="U42" s="249">
        <v>1</v>
      </c>
      <c r="V42" s="245"/>
      <c r="W42" s="246">
        <v>2</v>
      </c>
      <c r="X42" s="236"/>
      <c r="Y42" s="250" t="s">
        <v>154</v>
      </c>
      <c r="Z42" s="212"/>
      <c r="AA42" s="215"/>
      <c r="AB42" s="228"/>
      <c r="AC42" s="212"/>
      <c r="AD42" s="215"/>
      <c r="AE42" s="228"/>
      <c r="AF42" s="212"/>
      <c r="AG42" s="215"/>
      <c r="AH42" s="228"/>
      <c r="AI42" s="212">
        <v>4</v>
      </c>
      <c r="AJ42" s="215"/>
      <c r="AK42" s="228">
        <v>15</v>
      </c>
      <c r="AL42" s="212"/>
      <c r="AM42" s="215"/>
      <c r="AN42" s="228"/>
      <c r="AO42" s="212"/>
      <c r="AP42" s="215"/>
      <c r="AQ42" s="218"/>
      <c r="AR42" s="249">
        <v>4</v>
      </c>
      <c r="AS42" s="245"/>
      <c r="AT42" s="246">
        <v>15</v>
      </c>
    </row>
    <row r="43" spans="1:46" ht="15.75" thickBot="1" x14ac:dyDescent="0.3">
      <c r="A43" s="236"/>
      <c r="B43" s="226"/>
      <c r="C43" s="213"/>
      <c r="D43" s="216"/>
      <c r="E43" s="229"/>
      <c r="F43" s="213"/>
      <c r="G43" s="216"/>
      <c r="H43" s="229"/>
      <c r="I43" s="213"/>
      <c r="J43" s="216"/>
      <c r="K43" s="229"/>
      <c r="L43" s="213"/>
      <c r="M43" s="216"/>
      <c r="N43" s="229"/>
      <c r="O43" s="213"/>
      <c r="P43" s="216"/>
      <c r="Q43" s="229"/>
      <c r="R43" s="213"/>
      <c r="S43" s="216"/>
      <c r="T43" s="219"/>
      <c r="U43" s="249"/>
      <c r="V43" s="245"/>
      <c r="W43" s="246"/>
      <c r="X43" s="236"/>
      <c r="Y43" s="251"/>
      <c r="Z43" s="213"/>
      <c r="AA43" s="216"/>
      <c r="AB43" s="229"/>
      <c r="AC43" s="213"/>
      <c r="AD43" s="216"/>
      <c r="AE43" s="229"/>
      <c r="AF43" s="213"/>
      <c r="AG43" s="216"/>
      <c r="AH43" s="229"/>
      <c r="AI43" s="213"/>
      <c r="AJ43" s="216"/>
      <c r="AK43" s="229"/>
      <c r="AL43" s="213"/>
      <c r="AM43" s="216"/>
      <c r="AN43" s="229"/>
      <c r="AO43" s="213"/>
      <c r="AP43" s="216"/>
      <c r="AQ43" s="219"/>
      <c r="AR43" s="249"/>
      <c r="AS43" s="245"/>
      <c r="AT43" s="246"/>
    </row>
    <row r="44" spans="1:46" ht="23.25" customHeight="1" thickBot="1" x14ac:dyDescent="0.3">
      <c r="A44" s="236"/>
      <c r="B44" s="226"/>
      <c r="C44" s="213"/>
      <c r="D44" s="216"/>
      <c r="E44" s="229"/>
      <c r="F44" s="213"/>
      <c r="G44" s="216"/>
      <c r="H44" s="229"/>
      <c r="I44" s="213"/>
      <c r="J44" s="216"/>
      <c r="K44" s="229"/>
      <c r="L44" s="213"/>
      <c r="M44" s="216"/>
      <c r="N44" s="229"/>
      <c r="O44" s="213"/>
      <c r="P44" s="216"/>
      <c r="Q44" s="229"/>
      <c r="R44" s="213"/>
      <c r="S44" s="216"/>
      <c r="T44" s="219"/>
      <c r="U44" s="249"/>
      <c r="V44" s="245"/>
      <c r="W44" s="246"/>
      <c r="X44" s="236"/>
      <c r="Y44" s="251"/>
      <c r="Z44" s="213"/>
      <c r="AA44" s="216"/>
      <c r="AB44" s="229"/>
      <c r="AC44" s="213"/>
      <c r="AD44" s="216"/>
      <c r="AE44" s="229"/>
      <c r="AF44" s="213"/>
      <c r="AG44" s="216"/>
      <c r="AH44" s="229"/>
      <c r="AI44" s="213"/>
      <c r="AJ44" s="216"/>
      <c r="AK44" s="229"/>
      <c r="AL44" s="213"/>
      <c r="AM44" s="216"/>
      <c r="AN44" s="229"/>
      <c r="AO44" s="213"/>
      <c r="AP44" s="216"/>
      <c r="AQ44" s="219"/>
      <c r="AR44" s="249"/>
      <c r="AS44" s="245"/>
      <c r="AT44" s="246"/>
    </row>
    <row r="45" spans="1:46" ht="36.75" customHeight="1" thickBot="1" x14ac:dyDescent="0.3">
      <c r="A45" s="236"/>
      <c r="B45" s="227"/>
      <c r="C45" s="214"/>
      <c r="D45" s="217"/>
      <c r="E45" s="230"/>
      <c r="F45" s="214"/>
      <c r="G45" s="217"/>
      <c r="H45" s="230"/>
      <c r="I45" s="214"/>
      <c r="J45" s="217"/>
      <c r="K45" s="230"/>
      <c r="L45" s="214"/>
      <c r="M45" s="217"/>
      <c r="N45" s="230"/>
      <c r="O45" s="214"/>
      <c r="P45" s="217"/>
      <c r="Q45" s="230"/>
      <c r="R45" s="214"/>
      <c r="S45" s="217"/>
      <c r="T45" s="220"/>
      <c r="U45" s="249"/>
      <c r="V45" s="245"/>
      <c r="W45" s="246"/>
      <c r="X45" s="236"/>
      <c r="Y45" s="252"/>
      <c r="Z45" s="214"/>
      <c r="AA45" s="217"/>
      <c r="AB45" s="230"/>
      <c r="AC45" s="214"/>
      <c r="AD45" s="217"/>
      <c r="AE45" s="230"/>
      <c r="AF45" s="214"/>
      <c r="AG45" s="217"/>
      <c r="AH45" s="230"/>
      <c r="AI45" s="214"/>
      <c r="AJ45" s="217"/>
      <c r="AK45" s="230"/>
      <c r="AL45" s="214"/>
      <c r="AM45" s="217"/>
      <c r="AN45" s="230"/>
      <c r="AO45" s="214"/>
      <c r="AP45" s="217"/>
      <c r="AQ45" s="220"/>
      <c r="AR45" s="249"/>
      <c r="AS45" s="245"/>
      <c r="AT45" s="246"/>
    </row>
    <row r="46" spans="1:46" ht="8.25" customHeight="1" thickBot="1" x14ac:dyDescent="0.3">
      <c r="A46" s="236"/>
      <c r="B46" s="225" t="s">
        <v>155</v>
      </c>
      <c r="C46" s="212"/>
      <c r="D46" s="215"/>
      <c r="E46" s="228"/>
      <c r="F46" s="212"/>
      <c r="G46" s="215"/>
      <c r="H46" s="228"/>
      <c r="I46" s="212">
        <v>1</v>
      </c>
      <c r="J46" s="215"/>
      <c r="K46" s="228">
        <v>2</v>
      </c>
      <c r="L46" s="212"/>
      <c r="M46" s="215"/>
      <c r="N46" s="228"/>
      <c r="O46" s="212"/>
      <c r="P46" s="215"/>
      <c r="Q46" s="228"/>
      <c r="R46" s="212"/>
      <c r="S46" s="215"/>
      <c r="T46" s="218"/>
      <c r="U46" s="249"/>
      <c r="V46" s="245"/>
      <c r="W46" s="246"/>
      <c r="X46" s="236"/>
      <c r="Y46" s="250" t="s">
        <v>155</v>
      </c>
      <c r="Z46" s="212"/>
      <c r="AA46" s="215"/>
      <c r="AB46" s="228"/>
      <c r="AC46" s="212"/>
      <c r="AD46" s="215"/>
      <c r="AE46" s="228"/>
      <c r="AF46" s="212">
        <v>1</v>
      </c>
      <c r="AG46" s="215"/>
      <c r="AH46" s="228">
        <v>2</v>
      </c>
      <c r="AI46" s="212"/>
      <c r="AJ46" s="215"/>
      <c r="AK46" s="228"/>
      <c r="AL46" s="212"/>
      <c r="AM46" s="215"/>
      <c r="AN46" s="228"/>
      <c r="AO46" s="212"/>
      <c r="AP46" s="215"/>
      <c r="AQ46" s="218"/>
      <c r="AR46" s="249"/>
      <c r="AS46" s="245"/>
      <c r="AT46" s="246"/>
    </row>
    <row r="47" spans="1:46" ht="5.25" customHeight="1" thickBot="1" x14ac:dyDescent="0.3">
      <c r="A47" s="236"/>
      <c r="B47" s="226"/>
      <c r="C47" s="213"/>
      <c r="D47" s="216"/>
      <c r="E47" s="229"/>
      <c r="F47" s="213"/>
      <c r="G47" s="216"/>
      <c r="H47" s="229"/>
      <c r="I47" s="213"/>
      <c r="J47" s="216"/>
      <c r="K47" s="229"/>
      <c r="L47" s="213"/>
      <c r="M47" s="216"/>
      <c r="N47" s="229"/>
      <c r="O47" s="213"/>
      <c r="P47" s="216"/>
      <c r="Q47" s="229"/>
      <c r="R47" s="213"/>
      <c r="S47" s="216"/>
      <c r="T47" s="219"/>
      <c r="U47" s="249"/>
      <c r="V47" s="245"/>
      <c r="W47" s="246"/>
      <c r="X47" s="236"/>
      <c r="Y47" s="251"/>
      <c r="Z47" s="213"/>
      <c r="AA47" s="216"/>
      <c r="AB47" s="229"/>
      <c r="AC47" s="213"/>
      <c r="AD47" s="216"/>
      <c r="AE47" s="229"/>
      <c r="AF47" s="213"/>
      <c r="AG47" s="216"/>
      <c r="AH47" s="229"/>
      <c r="AI47" s="213"/>
      <c r="AJ47" s="216"/>
      <c r="AK47" s="229"/>
      <c r="AL47" s="213"/>
      <c r="AM47" s="216"/>
      <c r="AN47" s="229"/>
      <c r="AO47" s="213"/>
      <c r="AP47" s="216"/>
      <c r="AQ47" s="219"/>
      <c r="AR47" s="249"/>
      <c r="AS47" s="245"/>
      <c r="AT47" s="246"/>
    </row>
    <row r="48" spans="1:46" ht="46.5" customHeight="1" thickBot="1" x14ac:dyDescent="0.3">
      <c r="A48" s="236"/>
      <c r="B48" s="226"/>
      <c r="C48" s="213"/>
      <c r="D48" s="216"/>
      <c r="E48" s="229"/>
      <c r="F48" s="213"/>
      <c r="G48" s="216"/>
      <c r="H48" s="229"/>
      <c r="I48" s="213"/>
      <c r="J48" s="216"/>
      <c r="K48" s="229"/>
      <c r="L48" s="213"/>
      <c r="M48" s="216"/>
      <c r="N48" s="229"/>
      <c r="O48" s="213"/>
      <c r="P48" s="216"/>
      <c r="Q48" s="229"/>
      <c r="R48" s="213"/>
      <c r="S48" s="216"/>
      <c r="T48" s="219"/>
      <c r="U48" s="249"/>
      <c r="V48" s="245"/>
      <c r="W48" s="246"/>
      <c r="X48" s="236"/>
      <c r="Y48" s="251"/>
      <c r="Z48" s="213"/>
      <c r="AA48" s="216"/>
      <c r="AB48" s="229"/>
      <c r="AC48" s="213"/>
      <c r="AD48" s="216"/>
      <c r="AE48" s="229"/>
      <c r="AF48" s="213"/>
      <c r="AG48" s="216"/>
      <c r="AH48" s="229"/>
      <c r="AI48" s="213"/>
      <c r="AJ48" s="216"/>
      <c r="AK48" s="229"/>
      <c r="AL48" s="213"/>
      <c r="AM48" s="216"/>
      <c r="AN48" s="229"/>
      <c r="AO48" s="213"/>
      <c r="AP48" s="216"/>
      <c r="AQ48" s="219"/>
      <c r="AR48" s="249"/>
      <c r="AS48" s="245"/>
      <c r="AT48" s="246"/>
    </row>
    <row r="49" spans="1:46" ht="15.75" hidden="1" customHeight="1" thickBot="1" x14ac:dyDescent="0.3">
      <c r="A49" s="236"/>
      <c r="B49" s="227"/>
      <c r="C49" s="214"/>
      <c r="D49" s="217"/>
      <c r="E49" s="230"/>
      <c r="F49" s="214"/>
      <c r="G49" s="217"/>
      <c r="H49" s="230"/>
      <c r="I49" s="214"/>
      <c r="J49" s="217"/>
      <c r="K49" s="230"/>
      <c r="L49" s="214"/>
      <c r="M49" s="217"/>
      <c r="N49" s="230"/>
      <c r="O49" s="214"/>
      <c r="P49" s="217"/>
      <c r="Q49" s="230"/>
      <c r="R49" s="214"/>
      <c r="S49" s="217"/>
      <c r="T49" s="220"/>
      <c r="U49" s="249"/>
      <c r="V49" s="245"/>
      <c r="W49" s="246"/>
      <c r="X49" s="236"/>
      <c r="Y49" s="252"/>
      <c r="Z49" s="214"/>
      <c r="AA49" s="217"/>
      <c r="AB49" s="230"/>
      <c r="AC49" s="214"/>
      <c r="AD49" s="217"/>
      <c r="AE49" s="230"/>
      <c r="AF49" s="214"/>
      <c r="AG49" s="217"/>
      <c r="AH49" s="230"/>
      <c r="AI49" s="214"/>
      <c r="AJ49" s="217"/>
      <c r="AK49" s="230"/>
      <c r="AL49" s="214"/>
      <c r="AM49" s="217"/>
      <c r="AN49" s="230"/>
      <c r="AO49" s="214"/>
      <c r="AP49" s="217"/>
      <c r="AQ49" s="220"/>
      <c r="AR49" s="249"/>
      <c r="AS49" s="245"/>
      <c r="AT49" s="246"/>
    </row>
    <row r="50" spans="1:46" ht="15.75" thickBot="1" x14ac:dyDescent="0.3">
      <c r="A50" s="236"/>
      <c r="B50" s="225" t="s">
        <v>156</v>
      </c>
      <c r="C50" s="212"/>
      <c r="D50" s="215"/>
      <c r="E50" s="228"/>
      <c r="F50" s="212"/>
      <c r="G50" s="215"/>
      <c r="H50" s="228"/>
      <c r="I50" s="212"/>
      <c r="J50" s="215"/>
      <c r="K50" s="228"/>
      <c r="L50" s="212"/>
      <c r="M50" s="215"/>
      <c r="N50" s="228"/>
      <c r="O50" s="212"/>
      <c r="P50" s="215"/>
      <c r="Q50" s="228"/>
      <c r="R50" s="212"/>
      <c r="S50" s="215"/>
      <c r="T50" s="218"/>
      <c r="U50" s="249"/>
      <c r="V50" s="245"/>
      <c r="W50" s="246"/>
      <c r="X50" s="236"/>
      <c r="Y50" s="250" t="s">
        <v>156</v>
      </c>
      <c r="Z50" s="212"/>
      <c r="AA50" s="215"/>
      <c r="AB50" s="228"/>
      <c r="AC50" s="212"/>
      <c r="AD50" s="215"/>
      <c r="AE50" s="228"/>
      <c r="AF50" s="212"/>
      <c r="AG50" s="215"/>
      <c r="AH50" s="228"/>
      <c r="AI50" s="212"/>
      <c r="AJ50" s="215"/>
      <c r="AK50" s="228"/>
      <c r="AL50" s="212"/>
      <c r="AM50" s="215"/>
      <c r="AN50" s="228"/>
      <c r="AO50" s="212"/>
      <c r="AP50" s="215"/>
      <c r="AQ50" s="218"/>
      <c r="AR50" s="249"/>
      <c r="AS50" s="245"/>
      <c r="AT50" s="246"/>
    </row>
    <row r="51" spans="1:46" ht="8.25" customHeight="1" thickBot="1" x14ac:dyDescent="0.3">
      <c r="A51" s="236"/>
      <c r="B51" s="226"/>
      <c r="C51" s="213"/>
      <c r="D51" s="216"/>
      <c r="E51" s="229"/>
      <c r="F51" s="213"/>
      <c r="G51" s="216"/>
      <c r="H51" s="229"/>
      <c r="I51" s="213"/>
      <c r="J51" s="216"/>
      <c r="K51" s="229"/>
      <c r="L51" s="213"/>
      <c r="M51" s="216"/>
      <c r="N51" s="229"/>
      <c r="O51" s="213"/>
      <c r="P51" s="216"/>
      <c r="Q51" s="229"/>
      <c r="R51" s="213"/>
      <c r="S51" s="216"/>
      <c r="T51" s="219"/>
      <c r="U51" s="249"/>
      <c r="V51" s="245"/>
      <c r="W51" s="246"/>
      <c r="X51" s="236"/>
      <c r="Y51" s="251"/>
      <c r="Z51" s="213"/>
      <c r="AA51" s="216"/>
      <c r="AB51" s="229"/>
      <c r="AC51" s="213"/>
      <c r="AD51" s="216"/>
      <c r="AE51" s="229"/>
      <c r="AF51" s="213"/>
      <c r="AG51" s="216"/>
      <c r="AH51" s="229"/>
      <c r="AI51" s="213"/>
      <c r="AJ51" s="216"/>
      <c r="AK51" s="229"/>
      <c r="AL51" s="213"/>
      <c r="AM51" s="216"/>
      <c r="AN51" s="229"/>
      <c r="AO51" s="213"/>
      <c r="AP51" s="216"/>
      <c r="AQ51" s="219"/>
      <c r="AR51" s="249"/>
      <c r="AS51" s="245"/>
      <c r="AT51" s="246"/>
    </row>
    <row r="52" spans="1:46" ht="27.75" customHeight="1" thickBot="1" x14ac:dyDescent="0.3">
      <c r="A52" s="236"/>
      <c r="B52" s="226"/>
      <c r="C52" s="213"/>
      <c r="D52" s="216"/>
      <c r="E52" s="229"/>
      <c r="F52" s="213"/>
      <c r="G52" s="216"/>
      <c r="H52" s="229"/>
      <c r="I52" s="213"/>
      <c r="J52" s="216"/>
      <c r="K52" s="229"/>
      <c r="L52" s="213"/>
      <c r="M52" s="216"/>
      <c r="N52" s="229"/>
      <c r="O52" s="213"/>
      <c r="P52" s="216"/>
      <c r="Q52" s="229"/>
      <c r="R52" s="213"/>
      <c r="S52" s="216"/>
      <c r="T52" s="219"/>
      <c r="U52" s="249"/>
      <c r="V52" s="245"/>
      <c r="W52" s="246"/>
      <c r="X52" s="236"/>
      <c r="Y52" s="251"/>
      <c r="Z52" s="213"/>
      <c r="AA52" s="216"/>
      <c r="AB52" s="229"/>
      <c r="AC52" s="213"/>
      <c r="AD52" s="216"/>
      <c r="AE52" s="229"/>
      <c r="AF52" s="213"/>
      <c r="AG52" s="216"/>
      <c r="AH52" s="229"/>
      <c r="AI52" s="213"/>
      <c r="AJ52" s="216"/>
      <c r="AK52" s="229"/>
      <c r="AL52" s="213"/>
      <c r="AM52" s="216"/>
      <c r="AN52" s="229"/>
      <c r="AO52" s="213"/>
      <c r="AP52" s="216"/>
      <c r="AQ52" s="219"/>
      <c r="AR52" s="249"/>
      <c r="AS52" s="245"/>
      <c r="AT52" s="246"/>
    </row>
    <row r="53" spans="1:46" ht="15.75" hidden="1" customHeight="1" thickBot="1" x14ac:dyDescent="0.3">
      <c r="A53" s="236"/>
      <c r="B53" s="227"/>
      <c r="C53" s="214"/>
      <c r="D53" s="217"/>
      <c r="E53" s="230"/>
      <c r="F53" s="214"/>
      <c r="G53" s="217"/>
      <c r="H53" s="230"/>
      <c r="I53" s="214"/>
      <c r="J53" s="217"/>
      <c r="K53" s="230"/>
      <c r="L53" s="214"/>
      <c r="M53" s="217"/>
      <c r="N53" s="230"/>
      <c r="O53" s="214"/>
      <c r="P53" s="217"/>
      <c r="Q53" s="230"/>
      <c r="R53" s="214"/>
      <c r="S53" s="217"/>
      <c r="T53" s="220"/>
      <c r="U53" s="249"/>
      <c r="V53" s="245"/>
      <c r="W53" s="246"/>
      <c r="X53" s="236"/>
      <c r="Y53" s="252"/>
      <c r="Z53" s="214"/>
      <c r="AA53" s="217"/>
      <c r="AB53" s="230"/>
      <c r="AC53" s="214"/>
      <c r="AD53" s="217"/>
      <c r="AE53" s="230"/>
      <c r="AF53" s="214"/>
      <c r="AG53" s="217"/>
      <c r="AH53" s="230"/>
      <c r="AI53" s="214"/>
      <c r="AJ53" s="217"/>
      <c r="AK53" s="230"/>
      <c r="AL53" s="214"/>
      <c r="AM53" s="217"/>
      <c r="AN53" s="230"/>
      <c r="AO53" s="214"/>
      <c r="AP53" s="217"/>
      <c r="AQ53" s="220"/>
      <c r="AR53" s="249"/>
      <c r="AS53" s="245"/>
      <c r="AT53" s="246"/>
    </row>
    <row r="54" spans="1:46" ht="15.75" thickBot="1" x14ac:dyDescent="0.3">
      <c r="A54" s="236"/>
      <c r="B54" s="225" t="s">
        <v>157</v>
      </c>
      <c r="C54" s="212"/>
      <c r="D54" s="215"/>
      <c r="E54" s="228"/>
      <c r="F54" s="212"/>
      <c r="G54" s="215"/>
      <c r="H54" s="228"/>
      <c r="I54" s="212"/>
      <c r="J54" s="215"/>
      <c r="K54" s="228"/>
      <c r="L54" s="212"/>
      <c r="M54" s="215"/>
      <c r="N54" s="228"/>
      <c r="O54" s="212"/>
      <c r="P54" s="215"/>
      <c r="Q54" s="228"/>
      <c r="R54" s="212"/>
      <c r="S54" s="215"/>
      <c r="T54" s="218"/>
      <c r="U54" s="249"/>
      <c r="V54" s="245"/>
      <c r="W54" s="246"/>
      <c r="X54" s="236"/>
      <c r="Y54" s="250" t="s">
        <v>157</v>
      </c>
      <c r="Z54" s="212"/>
      <c r="AA54" s="215"/>
      <c r="AB54" s="228"/>
      <c r="AC54" s="212"/>
      <c r="AD54" s="215"/>
      <c r="AE54" s="228"/>
      <c r="AF54" s="212"/>
      <c r="AG54" s="215"/>
      <c r="AH54" s="228"/>
      <c r="AI54" s="212"/>
      <c r="AJ54" s="215"/>
      <c r="AK54" s="228"/>
      <c r="AL54" s="212"/>
      <c r="AM54" s="215"/>
      <c r="AN54" s="228"/>
      <c r="AO54" s="212"/>
      <c r="AP54" s="215"/>
      <c r="AQ54" s="218"/>
      <c r="AR54" s="249"/>
      <c r="AS54" s="245"/>
      <c r="AT54" s="246"/>
    </row>
    <row r="55" spans="1:46" ht="9" customHeight="1" thickBot="1" x14ac:dyDescent="0.3">
      <c r="A55" s="236"/>
      <c r="B55" s="226"/>
      <c r="C55" s="213"/>
      <c r="D55" s="216"/>
      <c r="E55" s="229"/>
      <c r="F55" s="213"/>
      <c r="G55" s="216"/>
      <c r="H55" s="229"/>
      <c r="I55" s="213"/>
      <c r="J55" s="216"/>
      <c r="K55" s="229"/>
      <c r="L55" s="213"/>
      <c r="M55" s="216"/>
      <c r="N55" s="229"/>
      <c r="O55" s="213"/>
      <c r="P55" s="216"/>
      <c r="Q55" s="229"/>
      <c r="R55" s="213"/>
      <c r="S55" s="216"/>
      <c r="T55" s="219"/>
      <c r="U55" s="249"/>
      <c r="V55" s="245"/>
      <c r="W55" s="246"/>
      <c r="X55" s="236"/>
      <c r="Y55" s="251"/>
      <c r="Z55" s="213"/>
      <c r="AA55" s="216"/>
      <c r="AB55" s="229"/>
      <c r="AC55" s="213"/>
      <c r="AD55" s="216"/>
      <c r="AE55" s="229"/>
      <c r="AF55" s="213"/>
      <c r="AG55" s="216"/>
      <c r="AH55" s="229"/>
      <c r="AI55" s="213"/>
      <c r="AJ55" s="216"/>
      <c r="AK55" s="229"/>
      <c r="AL55" s="213"/>
      <c r="AM55" s="216"/>
      <c r="AN55" s="229"/>
      <c r="AO55" s="213"/>
      <c r="AP55" s="216"/>
      <c r="AQ55" s="219"/>
      <c r="AR55" s="249"/>
      <c r="AS55" s="245"/>
      <c r="AT55" s="246"/>
    </row>
    <row r="56" spans="1:46" ht="23.25" customHeight="1" thickBot="1" x14ac:dyDescent="0.3">
      <c r="A56" s="236"/>
      <c r="B56" s="226"/>
      <c r="C56" s="213"/>
      <c r="D56" s="216"/>
      <c r="E56" s="229"/>
      <c r="F56" s="213"/>
      <c r="G56" s="216"/>
      <c r="H56" s="229"/>
      <c r="I56" s="213"/>
      <c r="J56" s="216"/>
      <c r="K56" s="229"/>
      <c r="L56" s="213"/>
      <c r="M56" s="216"/>
      <c r="N56" s="229"/>
      <c r="O56" s="213"/>
      <c r="P56" s="216"/>
      <c r="Q56" s="229"/>
      <c r="R56" s="213"/>
      <c r="S56" s="216"/>
      <c r="T56" s="219"/>
      <c r="U56" s="249"/>
      <c r="V56" s="245"/>
      <c r="W56" s="246"/>
      <c r="X56" s="236"/>
      <c r="Y56" s="251"/>
      <c r="Z56" s="213"/>
      <c r="AA56" s="216"/>
      <c r="AB56" s="229"/>
      <c r="AC56" s="213"/>
      <c r="AD56" s="216"/>
      <c r="AE56" s="229"/>
      <c r="AF56" s="213"/>
      <c r="AG56" s="216"/>
      <c r="AH56" s="229"/>
      <c r="AI56" s="213"/>
      <c r="AJ56" s="216"/>
      <c r="AK56" s="229"/>
      <c r="AL56" s="213"/>
      <c r="AM56" s="216"/>
      <c r="AN56" s="229"/>
      <c r="AO56" s="213"/>
      <c r="AP56" s="216"/>
      <c r="AQ56" s="219"/>
      <c r="AR56" s="249"/>
      <c r="AS56" s="245"/>
      <c r="AT56" s="246"/>
    </row>
    <row r="57" spans="1:46" ht="15.75" hidden="1" customHeight="1" thickBot="1" x14ac:dyDescent="0.3">
      <c r="A57" s="236"/>
      <c r="B57" s="227"/>
      <c r="C57" s="214"/>
      <c r="D57" s="217"/>
      <c r="E57" s="230"/>
      <c r="F57" s="214"/>
      <c r="G57" s="217"/>
      <c r="H57" s="230"/>
      <c r="I57" s="214"/>
      <c r="J57" s="217"/>
      <c r="K57" s="230"/>
      <c r="L57" s="214"/>
      <c r="M57" s="217"/>
      <c r="N57" s="230"/>
      <c r="O57" s="214"/>
      <c r="P57" s="217"/>
      <c r="Q57" s="230"/>
      <c r="R57" s="214"/>
      <c r="S57" s="217"/>
      <c r="T57" s="220"/>
      <c r="U57" s="249"/>
      <c r="V57" s="245"/>
      <c r="W57" s="246"/>
      <c r="X57" s="236"/>
      <c r="Y57" s="252"/>
      <c r="Z57" s="214"/>
      <c r="AA57" s="217"/>
      <c r="AB57" s="230"/>
      <c r="AC57" s="214"/>
      <c r="AD57" s="217"/>
      <c r="AE57" s="230"/>
      <c r="AF57" s="214"/>
      <c r="AG57" s="217"/>
      <c r="AH57" s="230"/>
      <c r="AI57" s="214"/>
      <c r="AJ57" s="217"/>
      <c r="AK57" s="230"/>
      <c r="AL57" s="214"/>
      <c r="AM57" s="217"/>
      <c r="AN57" s="230"/>
      <c r="AO57" s="214"/>
      <c r="AP57" s="217"/>
      <c r="AQ57" s="220"/>
      <c r="AR57" s="249"/>
      <c r="AS57" s="245"/>
      <c r="AT57" s="246"/>
    </row>
    <row r="58" spans="1:46" ht="4.5" customHeight="1" thickBot="1" x14ac:dyDescent="0.3">
      <c r="A58" s="236"/>
      <c r="B58" s="225" t="s">
        <v>158</v>
      </c>
      <c r="C58" s="212"/>
      <c r="D58" s="215"/>
      <c r="E58" s="228"/>
      <c r="F58" s="212"/>
      <c r="G58" s="215"/>
      <c r="H58" s="228"/>
      <c r="I58" s="212"/>
      <c r="J58" s="215"/>
      <c r="K58" s="228"/>
      <c r="L58" s="212"/>
      <c r="M58" s="215"/>
      <c r="N58" s="228"/>
      <c r="O58" s="212"/>
      <c r="P58" s="215"/>
      <c r="Q58" s="228"/>
      <c r="R58" s="212"/>
      <c r="S58" s="215"/>
      <c r="T58" s="218"/>
      <c r="U58" s="249"/>
      <c r="V58" s="245"/>
      <c r="W58" s="246"/>
      <c r="X58" s="236"/>
      <c r="Y58" s="250" t="s">
        <v>158</v>
      </c>
      <c r="Z58" s="212"/>
      <c r="AA58" s="215"/>
      <c r="AB58" s="228"/>
      <c r="AC58" s="212"/>
      <c r="AD58" s="215"/>
      <c r="AE58" s="228"/>
      <c r="AF58" s="212"/>
      <c r="AG58" s="215"/>
      <c r="AH58" s="228"/>
      <c r="AI58" s="212"/>
      <c r="AJ58" s="215"/>
      <c r="AK58" s="228"/>
      <c r="AL58" s="212"/>
      <c r="AM58" s="215"/>
      <c r="AN58" s="228"/>
      <c r="AO58" s="212"/>
      <c r="AP58" s="215"/>
      <c r="AQ58" s="218"/>
      <c r="AR58" s="249"/>
      <c r="AS58" s="245"/>
      <c r="AT58" s="246"/>
    </row>
    <row r="59" spans="1:46" ht="0.75" customHeight="1" thickBot="1" x14ac:dyDescent="0.3">
      <c r="A59" s="236"/>
      <c r="B59" s="226"/>
      <c r="C59" s="213"/>
      <c r="D59" s="216"/>
      <c r="E59" s="229"/>
      <c r="F59" s="213"/>
      <c r="G59" s="216"/>
      <c r="H59" s="229"/>
      <c r="I59" s="213"/>
      <c r="J59" s="216"/>
      <c r="K59" s="229"/>
      <c r="L59" s="213"/>
      <c r="M59" s="216"/>
      <c r="N59" s="229"/>
      <c r="O59" s="213"/>
      <c r="P59" s="216"/>
      <c r="Q59" s="229"/>
      <c r="R59" s="213"/>
      <c r="S59" s="216"/>
      <c r="T59" s="219"/>
      <c r="U59" s="249"/>
      <c r="V59" s="245"/>
      <c r="W59" s="246"/>
      <c r="X59" s="236"/>
      <c r="Y59" s="251"/>
      <c r="Z59" s="213"/>
      <c r="AA59" s="216"/>
      <c r="AB59" s="229"/>
      <c r="AC59" s="213"/>
      <c r="AD59" s="216"/>
      <c r="AE59" s="229"/>
      <c r="AF59" s="213"/>
      <c r="AG59" s="216"/>
      <c r="AH59" s="229"/>
      <c r="AI59" s="213"/>
      <c r="AJ59" s="216"/>
      <c r="AK59" s="229"/>
      <c r="AL59" s="213"/>
      <c r="AM59" s="216"/>
      <c r="AN59" s="229"/>
      <c r="AO59" s="213"/>
      <c r="AP59" s="216"/>
      <c r="AQ59" s="219"/>
      <c r="AR59" s="249"/>
      <c r="AS59" s="245"/>
      <c r="AT59" s="246"/>
    </row>
    <row r="60" spans="1:46" ht="3.75" customHeight="1" thickBot="1" x14ac:dyDescent="0.3">
      <c r="A60" s="236"/>
      <c r="B60" s="226"/>
      <c r="C60" s="213"/>
      <c r="D60" s="216"/>
      <c r="E60" s="229"/>
      <c r="F60" s="213"/>
      <c r="G60" s="216"/>
      <c r="H60" s="229"/>
      <c r="I60" s="213"/>
      <c r="J60" s="216"/>
      <c r="K60" s="229"/>
      <c r="L60" s="213"/>
      <c r="M60" s="216"/>
      <c r="N60" s="229"/>
      <c r="O60" s="213"/>
      <c r="P60" s="216"/>
      <c r="Q60" s="229"/>
      <c r="R60" s="213"/>
      <c r="S60" s="216"/>
      <c r="T60" s="219"/>
      <c r="U60" s="249"/>
      <c r="V60" s="245"/>
      <c r="W60" s="246"/>
      <c r="X60" s="236"/>
      <c r="Y60" s="251"/>
      <c r="Z60" s="213"/>
      <c r="AA60" s="216"/>
      <c r="AB60" s="229"/>
      <c r="AC60" s="213"/>
      <c r="AD60" s="216"/>
      <c r="AE60" s="229"/>
      <c r="AF60" s="213"/>
      <c r="AG60" s="216"/>
      <c r="AH60" s="229"/>
      <c r="AI60" s="213"/>
      <c r="AJ60" s="216"/>
      <c r="AK60" s="229"/>
      <c r="AL60" s="213"/>
      <c r="AM60" s="216"/>
      <c r="AN60" s="229"/>
      <c r="AO60" s="213"/>
      <c r="AP60" s="216"/>
      <c r="AQ60" s="219"/>
      <c r="AR60" s="249"/>
      <c r="AS60" s="245"/>
      <c r="AT60" s="246"/>
    </row>
    <row r="61" spans="1:46" ht="15.75" customHeight="1" thickBot="1" x14ac:dyDescent="0.3">
      <c r="A61" s="237"/>
      <c r="B61" s="227"/>
      <c r="C61" s="214"/>
      <c r="D61" s="217"/>
      <c r="E61" s="230"/>
      <c r="F61" s="214"/>
      <c r="G61" s="217"/>
      <c r="H61" s="230"/>
      <c r="I61" s="214"/>
      <c r="J61" s="217"/>
      <c r="K61" s="230"/>
      <c r="L61" s="214"/>
      <c r="M61" s="217"/>
      <c r="N61" s="230"/>
      <c r="O61" s="214"/>
      <c r="P61" s="217"/>
      <c r="Q61" s="230"/>
      <c r="R61" s="214"/>
      <c r="S61" s="217"/>
      <c r="T61" s="220"/>
      <c r="U61" s="249"/>
      <c r="V61" s="245"/>
      <c r="W61" s="246"/>
      <c r="X61" s="237"/>
      <c r="Y61" s="252"/>
      <c r="Z61" s="214"/>
      <c r="AA61" s="217"/>
      <c r="AB61" s="230"/>
      <c r="AC61" s="214"/>
      <c r="AD61" s="217"/>
      <c r="AE61" s="230"/>
      <c r="AF61" s="214"/>
      <c r="AG61" s="217"/>
      <c r="AH61" s="230"/>
      <c r="AI61" s="214"/>
      <c r="AJ61" s="217"/>
      <c r="AK61" s="230"/>
      <c r="AL61" s="214"/>
      <c r="AM61" s="217"/>
      <c r="AN61" s="230"/>
      <c r="AO61" s="214"/>
      <c r="AP61" s="217"/>
      <c r="AQ61" s="220"/>
      <c r="AR61" s="249"/>
      <c r="AS61" s="245"/>
      <c r="AT61" s="246"/>
    </row>
    <row r="69" spans="1:23" x14ac:dyDescent="0.25">
      <c r="A69" s="247" t="s">
        <v>0</v>
      </c>
      <c r="B69" s="247"/>
      <c r="C69" s="247"/>
      <c r="D69" s="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</row>
    <row r="70" spans="1:23" x14ac:dyDescent="0.25">
      <c r="A70" s="247" t="s">
        <v>2</v>
      </c>
      <c r="B70" s="247"/>
      <c r="C70" s="2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8" t="s">
        <v>26</v>
      </c>
      <c r="C71" s="248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38" t="s">
        <v>5</v>
      </c>
      <c r="B73" s="239" t="s">
        <v>148</v>
      </c>
      <c r="C73" s="240" t="s">
        <v>7</v>
      </c>
      <c r="D73" s="240"/>
      <c r="E73" s="240"/>
      <c r="F73" s="240" t="s">
        <v>7</v>
      </c>
      <c r="G73" s="240"/>
      <c r="H73" s="240"/>
      <c r="I73" s="240" t="s">
        <v>7</v>
      </c>
      <c r="J73" s="240"/>
      <c r="K73" s="241"/>
      <c r="L73" s="242" t="s">
        <v>63</v>
      </c>
      <c r="M73" s="242"/>
    </row>
    <row r="74" spans="1:23" ht="15.75" thickBot="1" x14ac:dyDescent="0.3">
      <c r="A74" s="238"/>
      <c r="B74" s="239"/>
      <c r="C74" s="243">
        <v>29</v>
      </c>
      <c r="D74" s="243"/>
      <c r="E74" s="243"/>
      <c r="F74" s="243">
        <v>30</v>
      </c>
      <c r="G74" s="243"/>
      <c r="H74" s="243"/>
      <c r="I74" s="243">
        <v>31</v>
      </c>
      <c r="J74" s="243"/>
      <c r="K74" s="244"/>
      <c r="L74" s="242"/>
      <c r="M74" s="242"/>
    </row>
    <row r="75" spans="1:23" ht="23.25" customHeight="1" thickBot="1" x14ac:dyDescent="0.3">
      <c r="A75" s="238"/>
      <c r="B75" s="239"/>
      <c r="C75" s="225" t="s">
        <v>149</v>
      </c>
      <c r="D75" s="225" t="s">
        <v>150</v>
      </c>
      <c r="E75" s="225" t="s">
        <v>151</v>
      </c>
      <c r="F75" s="225" t="s">
        <v>149</v>
      </c>
      <c r="G75" s="225" t="s">
        <v>150</v>
      </c>
      <c r="H75" s="225" t="s">
        <v>151</v>
      </c>
      <c r="I75" s="225" t="s">
        <v>149</v>
      </c>
      <c r="J75" s="225" t="s">
        <v>150</v>
      </c>
      <c r="K75" s="231" t="s">
        <v>151</v>
      </c>
      <c r="L75" s="233" t="s">
        <v>159</v>
      </c>
      <c r="M75" s="234" t="s">
        <v>151</v>
      </c>
    </row>
    <row r="76" spans="1:23" ht="20.25" customHeight="1" thickBot="1" x14ac:dyDescent="0.3">
      <c r="A76" s="238"/>
      <c r="B76" s="239"/>
      <c r="C76" s="227"/>
      <c r="D76" s="227"/>
      <c r="E76" s="227"/>
      <c r="F76" s="227"/>
      <c r="G76" s="227"/>
      <c r="H76" s="227"/>
      <c r="I76" s="227"/>
      <c r="J76" s="227"/>
      <c r="K76" s="232"/>
      <c r="L76" s="233"/>
      <c r="M76" s="234"/>
    </row>
    <row r="77" spans="1:23" ht="23.25" customHeight="1" thickBot="1" x14ac:dyDescent="0.3">
      <c r="A77" s="235" t="s">
        <v>152</v>
      </c>
      <c r="B77" s="225" t="s">
        <v>153</v>
      </c>
      <c r="C77" s="212"/>
      <c r="D77" s="215"/>
      <c r="E77" s="228"/>
      <c r="F77" s="212">
        <v>1</v>
      </c>
      <c r="G77" s="215"/>
      <c r="H77" s="228">
        <v>4</v>
      </c>
      <c r="I77" s="212">
        <v>1</v>
      </c>
      <c r="J77" s="215"/>
      <c r="K77" s="218">
        <v>4</v>
      </c>
      <c r="L77" s="221">
        <f>SUM(C9,F9,I9,L9,O9,R9,U9,Z9,AC9,AF9,AI9,AL9,AO9,AR9,C38,F38,I38,L38,O38,R38,U38,Z38,AC38,AF38,AI38,AL38,AO38,AR38,C77,F77,I77)</f>
        <v>24</v>
      </c>
      <c r="M77" s="222">
        <f>SUM(E9,H9,K9,N9,Q9,T9,W9,AB9,AE9,AH9,AK9,AN9,AQ9,AT9,E38,H38,K38,N38,Q38,T38,W38,AB38,AE38,AH38,AK38,AN38,AQ38,AT38,E77,H77,K77)</f>
        <v>91.5</v>
      </c>
    </row>
    <row r="78" spans="1:23" ht="15.75" thickBot="1" x14ac:dyDescent="0.3">
      <c r="A78" s="236"/>
      <c r="B78" s="226"/>
      <c r="C78" s="213"/>
      <c r="D78" s="216"/>
      <c r="E78" s="229"/>
      <c r="F78" s="213"/>
      <c r="G78" s="216"/>
      <c r="H78" s="229"/>
      <c r="I78" s="213"/>
      <c r="J78" s="216"/>
      <c r="K78" s="219"/>
      <c r="L78" s="221"/>
      <c r="M78" s="223"/>
    </row>
    <row r="79" spans="1:23" ht="49.5" customHeight="1" thickBot="1" x14ac:dyDescent="0.3">
      <c r="A79" s="236"/>
      <c r="B79" s="226"/>
      <c r="C79" s="213"/>
      <c r="D79" s="216"/>
      <c r="E79" s="229"/>
      <c r="F79" s="213"/>
      <c r="G79" s="216"/>
      <c r="H79" s="229"/>
      <c r="I79" s="213"/>
      <c r="J79" s="216"/>
      <c r="K79" s="219"/>
      <c r="L79" s="221"/>
      <c r="M79" s="223"/>
    </row>
    <row r="80" spans="1:23" ht="15.75" hidden="1" customHeight="1" thickBot="1" x14ac:dyDescent="0.3">
      <c r="A80" s="236"/>
      <c r="B80" s="227"/>
      <c r="C80" s="214"/>
      <c r="D80" s="217"/>
      <c r="E80" s="230"/>
      <c r="F80" s="214"/>
      <c r="G80" s="217"/>
      <c r="H80" s="230"/>
      <c r="I80" s="214"/>
      <c r="J80" s="217"/>
      <c r="K80" s="220"/>
      <c r="L80" s="221"/>
      <c r="M80" s="224"/>
    </row>
    <row r="81" spans="1:13" ht="13.5" customHeight="1" thickBot="1" x14ac:dyDescent="0.3">
      <c r="A81" s="236"/>
      <c r="B81" s="225" t="s">
        <v>154</v>
      </c>
      <c r="C81" s="212"/>
      <c r="D81" s="215"/>
      <c r="E81" s="228"/>
      <c r="F81" s="212">
        <v>1</v>
      </c>
      <c r="G81" s="215"/>
      <c r="H81" s="228">
        <v>2</v>
      </c>
      <c r="I81" s="212"/>
      <c r="J81" s="215"/>
      <c r="K81" s="218"/>
      <c r="L81" s="221">
        <f>SUM(C13,F13,I13,L13,O13,R13,U13,Z13,AC13,AF13,AI13,AL13,AO13,AR13,C42,F42,I42,L42,O42,R42,U42,Z42,AC42,AF42,AI42,AL42,AO42,AR42,C81,F81,I81)</f>
        <v>29</v>
      </c>
      <c r="M81" s="222">
        <f>SUM(E13,H13,K13,N13,Q13,T13,W13,AB13,AE13,AH13,AK13,AN13,AQ13,AT13,E42,H42,K42,N42,Q42,T42,W42,AB42,AE42,AH42,AK42,AN42,AQ42,AT42,E81,H81,K81)</f>
        <v>113</v>
      </c>
    </row>
    <row r="82" spans="1:13" ht="15.75" thickBot="1" x14ac:dyDescent="0.3">
      <c r="A82" s="236"/>
      <c r="B82" s="226"/>
      <c r="C82" s="213"/>
      <c r="D82" s="216"/>
      <c r="E82" s="229"/>
      <c r="F82" s="213"/>
      <c r="G82" s="216"/>
      <c r="H82" s="229"/>
      <c r="I82" s="213"/>
      <c r="J82" s="216"/>
      <c r="K82" s="219"/>
      <c r="L82" s="221"/>
      <c r="M82" s="223"/>
    </row>
    <row r="83" spans="1:13" ht="15.75" thickBot="1" x14ac:dyDescent="0.3">
      <c r="A83" s="236"/>
      <c r="B83" s="226"/>
      <c r="C83" s="213"/>
      <c r="D83" s="216"/>
      <c r="E83" s="229"/>
      <c r="F83" s="213"/>
      <c r="G83" s="216"/>
      <c r="H83" s="229"/>
      <c r="I83" s="213"/>
      <c r="J83" s="216"/>
      <c r="K83" s="219"/>
      <c r="L83" s="221"/>
      <c r="M83" s="223"/>
    </row>
    <row r="84" spans="1:13" ht="60.75" customHeight="1" thickBot="1" x14ac:dyDescent="0.3">
      <c r="A84" s="236"/>
      <c r="B84" s="227"/>
      <c r="C84" s="214"/>
      <c r="D84" s="217"/>
      <c r="E84" s="230"/>
      <c r="F84" s="214"/>
      <c r="G84" s="217"/>
      <c r="H84" s="230"/>
      <c r="I84" s="214"/>
      <c r="J84" s="217"/>
      <c r="K84" s="220"/>
      <c r="L84" s="221"/>
      <c r="M84" s="224"/>
    </row>
    <row r="85" spans="1:13" ht="2.25" customHeight="1" thickBot="1" x14ac:dyDescent="0.3">
      <c r="A85" s="236"/>
      <c r="B85" s="225" t="s">
        <v>155</v>
      </c>
      <c r="C85" s="212"/>
      <c r="D85" s="215"/>
      <c r="E85" s="228"/>
      <c r="F85" s="212"/>
      <c r="G85" s="215"/>
      <c r="H85" s="228"/>
      <c r="I85" s="212"/>
      <c r="J85" s="215"/>
      <c r="K85" s="218"/>
      <c r="L85" s="221">
        <f>SUM(C17,F17,I17,L17,O17,R17,U17,Z17,AC17,AF17,AI17,AL17,AO17,AR17,C46,F46,I46,L46,O46,R46,U46,Z46,AC46,AF46,AI46,AL46,AO46,AR46,C85,F85,I85)</f>
        <v>6</v>
      </c>
      <c r="M85" s="222">
        <f>SUM(E17,H17,K17,N17,Q17,T17,W17,AB17,AE17,AH17,AK17,AN17,AQ17,AT17,E46,H46,K46,N46,Q46,T46,W46,AB46,AE46,AH46,AK46,AN46,AQ46,AT46,E85,H85,K85)</f>
        <v>11</v>
      </c>
    </row>
    <row r="86" spans="1:13" ht="5.25" customHeight="1" thickBot="1" x14ac:dyDescent="0.3">
      <c r="A86" s="236"/>
      <c r="B86" s="226"/>
      <c r="C86" s="213"/>
      <c r="D86" s="216"/>
      <c r="E86" s="229"/>
      <c r="F86" s="213"/>
      <c r="G86" s="216"/>
      <c r="H86" s="229"/>
      <c r="I86" s="213"/>
      <c r="J86" s="216"/>
      <c r="K86" s="219"/>
      <c r="L86" s="221"/>
      <c r="M86" s="223"/>
    </row>
    <row r="87" spans="1:13" ht="15.75" hidden="1" customHeight="1" thickBot="1" x14ac:dyDescent="0.3">
      <c r="A87" s="236"/>
      <c r="B87" s="226"/>
      <c r="C87" s="213"/>
      <c r="D87" s="216"/>
      <c r="E87" s="229"/>
      <c r="F87" s="213"/>
      <c r="G87" s="216"/>
      <c r="H87" s="229"/>
      <c r="I87" s="213"/>
      <c r="J87" s="216"/>
      <c r="K87" s="219"/>
      <c r="L87" s="221"/>
      <c r="M87" s="223"/>
    </row>
    <row r="88" spans="1:13" ht="43.5" customHeight="1" thickBot="1" x14ac:dyDescent="0.3">
      <c r="A88" s="236"/>
      <c r="B88" s="227"/>
      <c r="C88" s="214"/>
      <c r="D88" s="217"/>
      <c r="E88" s="230"/>
      <c r="F88" s="214"/>
      <c r="G88" s="217"/>
      <c r="H88" s="230"/>
      <c r="I88" s="214"/>
      <c r="J88" s="217"/>
      <c r="K88" s="220"/>
      <c r="L88" s="221"/>
      <c r="M88" s="224"/>
    </row>
    <row r="89" spans="1:13" ht="7.5" customHeight="1" thickBot="1" x14ac:dyDescent="0.3">
      <c r="A89" s="236"/>
      <c r="B89" s="225" t="s">
        <v>156</v>
      </c>
      <c r="C89" s="212"/>
      <c r="D89" s="215"/>
      <c r="E89" s="228"/>
      <c r="F89" s="212"/>
      <c r="G89" s="215"/>
      <c r="H89" s="228"/>
      <c r="I89" s="212"/>
      <c r="J89" s="215"/>
      <c r="K89" s="218"/>
      <c r="L89" s="221">
        <f>SUM(C21,F21,I21,L21,O21,R21,U21,Z21,AC21,AF21,AI21,AL21,AO21,AR21,C50,F50,I50,L50,O50,R50,U50,Z50,AC50,AF50,AI50,AL50,AO50,AR50,C89,F89,I89)</f>
        <v>1</v>
      </c>
      <c r="M89" s="222">
        <f>SUM(E21,H21,K21,N21,Q21,T21,W21,AB21,AE21,AH21,AK21,AN21,AQ21,AT21,E50,H50,K50,N50,Q50,T50,W50,AB50,AE50,AH50,AK50,AN50,AQ50,AT50,E89,H89,K89)</f>
        <v>2.4</v>
      </c>
    </row>
    <row r="90" spans="1:13" ht="11.25" customHeight="1" thickBot="1" x14ac:dyDescent="0.3">
      <c r="A90" s="236"/>
      <c r="B90" s="226"/>
      <c r="C90" s="213"/>
      <c r="D90" s="216"/>
      <c r="E90" s="229"/>
      <c r="F90" s="213"/>
      <c r="G90" s="216"/>
      <c r="H90" s="229"/>
      <c r="I90" s="213"/>
      <c r="J90" s="216"/>
      <c r="K90" s="219"/>
      <c r="L90" s="221"/>
      <c r="M90" s="223"/>
    </row>
    <row r="91" spans="1:13" ht="5.25" hidden="1" customHeight="1" x14ac:dyDescent="0.25">
      <c r="A91" s="236"/>
      <c r="B91" s="226"/>
      <c r="C91" s="213"/>
      <c r="D91" s="216"/>
      <c r="E91" s="229"/>
      <c r="F91" s="213"/>
      <c r="G91" s="216"/>
      <c r="H91" s="229"/>
      <c r="I91" s="213"/>
      <c r="J91" s="216"/>
      <c r="K91" s="219"/>
      <c r="L91" s="221"/>
      <c r="M91" s="223"/>
    </row>
    <row r="92" spans="1:13" ht="36" customHeight="1" thickBot="1" x14ac:dyDescent="0.3">
      <c r="A92" s="236"/>
      <c r="B92" s="227"/>
      <c r="C92" s="214"/>
      <c r="D92" s="217"/>
      <c r="E92" s="230"/>
      <c r="F92" s="214"/>
      <c r="G92" s="217"/>
      <c r="H92" s="230"/>
      <c r="I92" s="214"/>
      <c r="J92" s="217"/>
      <c r="K92" s="220"/>
      <c r="L92" s="221"/>
      <c r="M92" s="224"/>
    </row>
    <row r="93" spans="1:13" ht="15.75" thickBot="1" x14ac:dyDescent="0.3">
      <c r="A93" s="236"/>
      <c r="B93" s="225" t="s">
        <v>157</v>
      </c>
      <c r="C93" s="212"/>
      <c r="D93" s="215"/>
      <c r="E93" s="228"/>
      <c r="F93" s="212"/>
      <c r="G93" s="215"/>
      <c r="H93" s="228"/>
      <c r="I93" s="212"/>
      <c r="J93" s="215"/>
      <c r="K93" s="218"/>
      <c r="L93" s="221">
        <f>SUM(C25,F25,I25,L25,O25,R25,U25,Z25,AC25,AF25,AI25,AL25,AO25,AR25,C54,F54,I54,L54,O54,R54,U54,Z54,AC54,AF54,AI54,AL54,AO54,AR54,C93,F93,I93)</f>
        <v>0</v>
      </c>
      <c r="M93" s="222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6"/>
      <c r="B94" s="226"/>
      <c r="C94" s="213"/>
      <c r="D94" s="216"/>
      <c r="E94" s="229"/>
      <c r="F94" s="213"/>
      <c r="G94" s="216"/>
      <c r="H94" s="229"/>
      <c r="I94" s="213"/>
      <c r="J94" s="216"/>
      <c r="K94" s="219"/>
      <c r="L94" s="221"/>
      <c r="M94" s="223"/>
    </row>
    <row r="95" spans="1:13" ht="15" hidden="1" customHeight="1" x14ac:dyDescent="0.25">
      <c r="A95" s="236"/>
      <c r="B95" s="226"/>
      <c r="C95" s="213"/>
      <c r="D95" s="216"/>
      <c r="E95" s="229"/>
      <c r="F95" s="213"/>
      <c r="G95" s="216"/>
      <c r="H95" s="229"/>
      <c r="I95" s="213"/>
      <c r="J95" s="216"/>
      <c r="K95" s="219"/>
      <c r="L95" s="221"/>
      <c r="M95" s="223"/>
    </row>
    <row r="96" spans="1:13" ht="32.25" customHeight="1" thickBot="1" x14ac:dyDescent="0.3">
      <c r="A96" s="236"/>
      <c r="B96" s="227"/>
      <c r="C96" s="214"/>
      <c r="D96" s="217"/>
      <c r="E96" s="230"/>
      <c r="F96" s="214"/>
      <c r="G96" s="217"/>
      <c r="H96" s="230"/>
      <c r="I96" s="214"/>
      <c r="J96" s="217"/>
      <c r="K96" s="220"/>
      <c r="L96" s="221"/>
      <c r="M96" s="224"/>
    </row>
    <row r="97" spans="1:13" ht="1.5" customHeight="1" thickBot="1" x14ac:dyDescent="0.3">
      <c r="A97" s="236"/>
      <c r="B97" s="225" t="s">
        <v>158</v>
      </c>
      <c r="C97" s="212"/>
      <c r="D97" s="215"/>
      <c r="E97" s="228"/>
      <c r="F97" s="212"/>
      <c r="G97" s="215"/>
      <c r="H97" s="228"/>
      <c r="I97" s="212"/>
      <c r="J97" s="215"/>
      <c r="K97" s="218"/>
      <c r="L97" s="221">
        <f>SUM(C29,F29,I29,L29,O29,R29,U29,Z29,AC29,AF29,AI29,AL29,AO29,AR29,C58,F58,I58,L58,O58,R58,U58,Z58,AC58,AF58,AI58,AL58,AO58,AR58,C97,F97,I97)</f>
        <v>0</v>
      </c>
      <c r="M97" s="222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6"/>
      <c r="B98" s="226"/>
      <c r="C98" s="213"/>
      <c r="D98" s="216"/>
      <c r="E98" s="229"/>
      <c r="F98" s="213"/>
      <c r="G98" s="216"/>
      <c r="H98" s="229"/>
      <c r="I98" s="213"/>
      <c r="J98" s="216"/>
      <c r="K98" s="219"/>
      <c r="L98" s="221"/>
      <c r="M98" s="223"/>
    </row>
    <row r="99" spans="1:13" ht="15" hidden="1" customHeight="1" x14ac:dyDescent="0.25">
      <c r="A99" s="236"/>
      <c r="B99" s="226"/>
      <c r="C99" s="213"/>
      <c r="D99" s="216"/>
      <c r="E99" s="229"/>
      <c r="F99" s="213"/>
      <c r="G99" s="216"/>
      <c r="H99" s="229"/>
      <c r="I99" s="213"/>
      <c r="J99" s="216"/>
      <c r="K99" s="219"/>
      <c r="L99" s="221"/>
      <c r="M99" s="223"/>
    </row>
    <row r="100" spans="1:13" ht="35.25" customHeight="1" thickBot="1" x14ac:dyDescent="0.3">
      <c r="A100" s="237"/>
      <c r="B100" s="227"/>
      <c r="C100" s="214"/>
      <c r="D100" s="217"/>
      <c r="E100" s="230"/>
      <c r="F100" s="214"/>
      <c r="G100" s="217"/>
      <c r="H100" s="230"/>
      <c r="I100" s="214"/>
      <c r="J100" s="217"/>
      <c r="K100" s="220"/>
      <c r="L100" s="221"/>
      <c r="M100" s="224"/>
    </row>
  </sheetData>
  <mergeCells count="785"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zoomScale="53" zoomScaleNormal="53" workbookViewId="0">
      <pane xSplit="2" ySplit="8" topLeftCell="CT9" activePane="bottomRight" state="frozen"/>
      <selection pane="topRight" activeCell="C1" sqref="C1"/>
      <selection pane="bottomLeft" activeCell="A9" sqref="A9"/>
      <selection pane="bottomRight" activeCell="DY9" sqref="DY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OCTUBRE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165</v>
      </c>
      <c r="B9" s="10" t="s">
        <v>66</v>
      </c>
      <c r="C9" s="10">
        <v>6</v>
      </c>
      <c r="D9" s="117">
        <v>1</v>
      </c>
      <c r="E9" s="118"/>
      <c r="F9" s="117"/>
      <c r="G9" s="10">
        <v>5</v>
      </c>
      <c r="H9" s="117">
        <v>1.5</v>
      </c>
      <c r="I9" s="118">
        <v>22</v>
      </c>
      <c r="J9" s="117">
        <v>5.8</v>
      </c>
      <c r="K9" s="10"/>
      <c r="L9" s="117"/>
      <c r="M9" s="118">
        <v>10</v>
      </c>
      <c r="N9" s="117">
        <v>3</v>
      </c>
      <c r="O9" s="10"/>
      <c r="P9" s="117"/>
      <c r="Q9" s="118">
        <v>9</v>
      </c>
      <c r="R9" s="117">
        <v>2</v>
      </c>
      <c r="S9" s="10">
        <v>4</v>
      </c>
      <c r="T9" s="117">
        <v>1</v>
      </c>
      <c r="U9" s="118"/>
      <c r="V9" s="117"/>
      <c r="W9" s="10">
        <v>8</v>
      </c>
      <c r="X9" s="117">
        <v>4.2</v>
      </c>
      <c r="Y9" s="118">
        <v>9</v>
      </c>
      <c r="Z9" s="117">
        <v>3</v>
      </c>
      <c r="AA9" s="10"/>
      <c r="AB9" s="117"/>
      <c r="AC9" s="118">
        <v>5</v>
      </c>
      <c r="AD9" s="117">
        <v>2</v>
      </c>
      <c r="AE9" s="10"/>
      <c r="AF9" s="117"/>
      <c r="AG9" s="118">
        <v>10</v>
      </c>
      <c r="AH9" s="117">
        <v>3.5</v>
      </c>
      <c r="AI9" s="10"/>
      <c r="AJ9" s="117"/>
      <c r="AK9" s="118">
        <v>4</v>
      </c>
      <c r="AL9" s="117">
        <v>2</v>
      </c>
      <c r="AM9" s="10"/>
      <c r="AN9" s="117"/>
      <c r="AO9" s="118">
        <v>14</v>
      </c>
      <c r="AP9" s="117">
        <v>5</v>
      </c>
      <c r="AQ9" s="10"/>
      <c r="AR9" s="117"/>
      <c r="AS9" s="118">
        <v>8</v>
      </c>
      <c r="AT9" s="117">
        <v>3</v>
      </c>
      <c r="AU9" s="10"/>
      <c r="AV9" s="117"/>
      <c r="AW9" s="118">
        <v>5</v>
      </c>
      <c r="AX9" s="117">
        <v>3</v>
      </c>
      <c r="AY9" s="10"/>
      <c r="AZ9" s="117"/>
      <c r="BA9" s="118">
        <v>13</v>
      </c>
      <c r="BB9" s="117">
        <v>5</v>
      </c>
      <c r="BC9" s="10">
        <v>2</v>
      </c>
      <c r="BD9" s="117">
        <v>0.5</v>
      </c>
      <c r="BE9" s="118">
        <v>9</v>
      </c>
      <c r="BF9" s="117">
        <v>4.5</v>
      </c>
      <c r="BG9" s="10"/>
      <c r="BH9" s="117"/>
      <c r="BI9" s="118">
        <v>6</v>
      </c>
      <c r="BJ9" s="117">
        <v>3</v>
      </c>
      <c r="BK9" s="10">
        <v>14</v>
      </c>
      <c r="BL9" s="117">
        <v>5</v>
      </c>
      <c r="BM9" s="118">
        <v>4</v>
      </c>
      <c r="BN9" s="117">
        <v>1</v>
      </c>
      <c r="BO9" s="10">
        <v>4</v>
      </c>
      <c r="BP9" s="117">
        <v>2.5</v>
      </c>
      <c r="BQ9" s="118">
        <v>4</v>
      </c>
      <c r="BR9" s="117">
        <v>1</v>
      </c>
      <c r="BS9" s="10">
        <v>3</v>
      </c>
      <c r="BT9" s="117">
        <v>1</v>
      </c>
      <c r="BU9" s="118">
        <v>16</v>
      </c>
      <c r="BV9" s="117">
        <v>9</v>
      </c>
      <c r="BW9" s="10">
        <v>6</v>
      </c>
      <c r="BX9" s="117">
        <v>2</v>
      </c>
      <c r="BY9" s="118">
        <v>12</v>
      </c>
      <c r="BZ9" s="117">
        <v>13</v>
      </c>
      <c r="CA9" s="10"/>
      <c r="CB9" s="117"/>
      <c r="CC9" s="118">
        <v>16</v>
      </c>
      <c r="CD9" s="117">
        <v>5</v>
      </c>
      <c r="CE9" s="10"/>
      <c r="CF9" s="117"/>
      <c r="CG9" s="118">
        <v>15</v>
      </c>
      <c r="CH9" s="117">
        <v>1.5</v>
      </c>
      <c r="CI9" s="10"/>
      <c r="CJ9" s="117"/>
      <c r="CK9" s="118">
        <v>15</v>
      </c>
      <c r="CL9" s="117">
        <v>3</v>
      </c>
      <c r="CM9" s="10">
        <v>10</v>
      </c>
      <c r="CN9" s="117">
        <v>5</v>
      </c>
      <c r="CO9" s="118">
        <v>10</v>
      </c>
      <c r="CP9" s="117">
        <v>4</v>
      </c>
      <c r="CQ9" s="10">
        <v>8</v>
      </c>
      <c r="CR9" s="117">
        <v>10</v>
      </c>
      <c r="CS9" s="118">
        <v>5</v>
      </c>
      <c r="CT9" s="117">
        <v>2</v>
      </c>
      <c r="CU9" s="10"/>
      <c r="CV9" s="117"/>
      <c r="CW9" s="118"/>
      <c r="CX9" s="117"/>
      <c r="CY9" s="10"/>
      <c r="CZ9" s="117"/>
      <c r="DA9" s="118">
        <v>13</v>
      </c>
      <c r="DB9" s="117">
        <v>4</v>
      </c>
      <c r="DC9" s="10"/>
      <c r="DD9" s="117"/>
      <c r="DE9" s="118"/>
      <c r="DF9" s="117"/>
      <c r="DG9" s="10"/>
      <c r="DH9" s="117"/>
      <c r="DI9" s="118">
        <v>12</v>
      </c>
      <c r="DJ9" s="117">
        <v>5</v>
      </c>
      <c r="DK9" s="10">
        <v>4</v>
      </c>
      <c r="DL9" s="117">
        <v>1.5</v>
      </c>
      <c r="DM9" s="118">
        <v>12</v>
      </c>
      <c r="DN9" s="117">
        <v>9</v>
      </c>
      <c r="DO9" s="10">
        <v>4</v>
      </c>
      <c r="DP9" s="117">
        <v>1</v>
      </c>
      <c r="DQ9" s="118">
        <v>13</v>
      </c>
      <c r="DR9" s="117">
        <v>6.5</v>
      </c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349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145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'NO PELIGROSOS SEDE CONSULTA EXT'!DW9</f>
        <v>349</v>
      </c>
      <c r="D10" s="108">
        <f>'NO PELIGROSOS SEDE CONSULTA EXT'!DX9</f>
        <v>145</v>
      </c>
    </row>
    <row r="11" spans="1:4" ht="22.5" customHeight="1" x14ac:dyDescent="0.25">
      <c r="A11" s="285"/>
      <c r="B11" s="15" t="s">
        <v>67</v>
      </c>
      <c r="C11" s="61">
        <f>'NO PELIGROSOS SEDE CONSULTA EXT'!DW10</f>
        <v>0</v>
      </c>
      <c r="D11" s="62">
        <f>'NO PELIGROSOS SEDE CONSULTA EXT'!DX10</f>
        <v>0</v>
      </c>
    </row>
    <row r="12" spans="1:4" ht="22.5" customHeight="1" x14ac:dyDescent="0.25">
      <c r="A12" s="28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8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300" t="s">
        <v>85</v>
      </c>
      <c r="B14" s="301"/>
      <c r="C14" s="106">
        <f>SUM(C10:C13)</f>
        <v>349</v>
      </c>
      <c r="D14" s="107">
        <f>SUM(D10:D13)</f>
        <v>145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topLeftCell="A4"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86</v>
      </c>
      <c r="B3" s="303"/>
      <c r="C3" s="303"/>
      <c r="D3" s="303"/>
    </row>
    <row r="4" spans="1:4" x14ac:dyDescent="0.25">
      <c r="A4" s="49" t="s">
        <v>3</v>
      </c>
      <c r="B4" s="96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302" t="s">
        <v>120</v>
      </c>
      <c r="B6" s="287" t="s">
        <v>6</v>
      </c>
      <c r="C6" s="267" t="s">
        <v>80</v>
      </c>
      <c r="D6" s="268"/>
    </row>
    <row r="7" spans="1:4" x14ac:dyDescent="0.25">
      <c r="A7" s="285"/>
      <c r="B7" s="288"/>
      <c r="C7" s="269"/>
      <c r="D7" s="270"/>
    </row>
    <row r="8" spans="1:4" ht="15.75" thickBot="1" x14ac:dyDescent="0.3">
      <c r="A8" s="285"/>
      <c r="B8" s="288"/>
      <c r="C8" s="271"/>
      <c r="D8" s="272"/>
    </row>
    <row r="9" spans="1:4" ht="27" thickBot="1" x14ac:dyDescent="0.3">
      <c r="A9" s="285"/>
      <c r="B9" s="289"/>
      <c r="C9" s="57" t="s">
        <v>10</v>
      </c>
      <c r="D9" s="58" t="s">
        <v>11</v>
      </c>
    </row>
    <row r="10" spans="1:4" x14ac:dyDescent="0.25">
      <c r="A10" s="285"/>
      <c r="B10" s="10" t="s">
        <v>12</v>
      </c>
      <c r="C10" s="59">
        <f>'TOTAL PELIGROSOS SEDE CONSULTA '!C10</f>
        <v>68</v>
      </c>
      <c r="D10" s="108">
        <f>'TOTAL PELIGROSOS SEDE CONSULTA '!D10</f>
        <v>24.5</v>
      </c>
    </row>
    <row r="11" spans="1:4" x14ac:dyDescent="0.25">
      <c r="A11" s="285"/>
      <c r="B11" s="15" t="s">
        <v>14</v>
      </c>
      <c r="C11" s="61">
        <f>'TOTAL PELIGROSOS SEDE CONSULTA '!C11</f>
        <v>0</v>
      </c>
      <c r="D11" s="62">
        <f>'TOTAL PELIGROSOS SEDE CONSULTA '!D11</f>
        <v>0</v>
      </c>
    </row>
    <row r="12" spans="1:4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300" t="s">
        <v>85</v>
      </c>
      <c r="B15" s="301"/>
      <c r="C15" s="106">
        <f>SUM(C10:C14)</f>
        <v>68</v>
      </c>
      <c r="D15" s="107">
        <f>SUM(D10:D14)</f>
        <v>24.5</v>
      </c>
    </row>
    <row r="16" spans="1:4" ht="15.75" thickBot="1" x14ac:dyDescent="0.3"/>
    <row r="17" spans="1:4" ht="15.75" thickBot="1" x14ac:dyDescent="0.3">
      <c r="A17" s="302" t="s">
        <v>121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 SEDE CONSULT'!C10</f>
        <v>349</v>
      </c>
      <c r="D21" s="108">
        <f>'TOTAL NO PELIGROSO SEDE CONSULT'!D10</f>
        <v>145</v>
      </c>
    </row>
    <row r="22" spans="1:4" x14ac:dyDescent="0.25">
      <c r="A22" s="285"/>
      <c r="B22" s="15" t="s">
        <v>67</v>
      </c>
      <c r="C22" s="61">
        <f>'TOTAL NO PELIGROSO SEDE CONSULT'!C11</f>
        <v>0</v>
      </c>
      <c r="D22" s="62">
        <f>'TOTAL NO PELIGROSO SEDE CONSULT'!D11</f>
        <v>0</v>
      </c>
    </row>
    <row r="23" spans="1:4" x14ac:dyDescent="0.25">
      <c r="A23" s="28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8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300" t="s">
        <v>85</v>
      </c>
      <c r="B25" s="301"/>
      <c r="C25" s="106">
        <f>SUM(C21:C24)</f>
        <v>349</v>
      </c>
      <c r="D25" s="107">
        <f>SUM(D21:D24)</f>
        <v>145</v>
      </c>
    </row>
    <row r="26" spans="1:4" ht="15.75" thickBot="1" x14ac:dyDescent="0.3"/>
    <row r="27" spans="1:4" ht="39.75" thickBot="1" x14ac:dyDescent="0.3">
      <c r="A27" s="297" t="s">
        <v>122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SUM(D15+D25)</f>
        <v>169.5</v>
      </c>
    </row>
    <row r="29" spans="1:4" ht="15.75" thickBot="1" x14ac:dyDescent="0.3">
      <c r="A29" s="291" t="s">
        <v>95</v>
      </c>
      <c r="B29" s="292"/>
      <c r="C29" s="293"/>
      <c r="D29" s="110">
        <f>SUM(D10+D11+D12+D13)</f>
        <v>24.5</v>
      </c>
    </row>
    <row r="30" spans="1:4" ht="15.75" thickBot="1" x14ac:dyDescent="0.3">
      <c r="A30" s="294" t="s">
        <v>97</v>
      </c>
      <c r="B30" s="295"/>
      <c r="C30" s="296"/>
      <c r="D30" s="109">
        <f>SUM(D22)</f>
        <v>0</v>
      </c>
    </row>
    <row r="31" spans="1:4" ht="15.75" thickBot="1" x14ac:dyDescent="0.3">
      <c r="A31" s="291" t="s">
        <v>96</v>
      </c>
      <c r="B31" s="292"/>
      <c r="C31" s="293"/>
      <c r="D31" s="110">
        <f>SUM(D21+D23+D24)</f>
        <v>145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tabSelected="1"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123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x14ac:dyDescent="0.25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CON'!D28</f>
        <v>169.5</v>
      </c>
    </row>
    <row r="8" spans="1:23" x14ac:dyDescent="0.25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CON'!D29</f>
        <v>24.5</v>
      </c>
      <c r="V8" s="3">
        <v>49.57</v>
      </c>
    </row>
    <row r="9" spans="1:23" x14ac:dyDescent="0.25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CON'!D30</f>
        <v>0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CON'!D31</f>
        <v>145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124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119</v>
      </c>
      <c r="N14" s="324"/>
    </row>
    <row r="15" spans="1:23" x14ac:dyDescent="0.25">
      <c r="A15" s="156" t="s">
        <v>106</v>
      </c>
      <c r="B15" s="157"/>
      <c r="C15" s="158" t="s">
        <v>103</v>
      </c>
      <c r="D15" s="318" t="s">
        <v>99</v>
      </c>
      <c r="E15" s="318"/>
      <c r="F15" s="190" t="s">
        <v>115</v>
      </c>
      <c r="G15" s="191">
        <f>M8</f>
        <v>24.5</v>
      </c>
      <c r="H15" s="192" t="s">
        <v>113</v>
      </c>
      <c r="I15" s="191">
        <f>M7</f>
        <v>169.5</v>
      </c>
      <c r="J15" s="193" t="s">
        <v>116</v>
      </c>
      <c r="K15" s="193" t="s">
        <v>114</v>
      </c>
      <c r="L15" s="194">
        <v>100</v>
      </c>
      <c r="M15" s="195">
        <f>(G15/I15)*100</f>
        <v>14.454277286135694</v>
      </c>
      <c r="N15" s="196" t="s">
        <v>117</v>
      </c>
    </row>
    <row r="16" spans="1:23" x14ac:dyDescent="0.25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75">
        <f>M9</f>
        <v>0</v>
      </c>
      <c r="H16" s="176" t="s">
        <v>113</v>
      </c>
      <c r="I16" s="175">
        <f>M7</f>
        <v>169.5</v>
      </c>
      <c r="J16" s="177" t="s">
        <v>116</v>
      </c>
      <c r="K16" s="177" t="s">
        <v>114</v>
      </c>
      <c r="L16" s="178">
        <v>100</v>
      </c>
      <c r="M16" s="179">
        <f>(G16/I16)*L16</f>
        <v>0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82">
        <f>M10</f>
        <v>145</v>
      </c>
      <c r="H17" s="183" t="s">
        <v>113</v>
      </c>
      <c r="I17" s="182">
        <f>M7</f>
        <v>169.5</v>
      </c>
      <c r="J17" s="184" t="s">
        <v>116</v>
      </c>
      <c r="K17" s="184" t="s">
        <v>114</v>
      </c>
      <c r="L17" s="185">
        <v>100</v>
      </c>
      <c r="M17" s="186">
        <f>(G17/I17)*L17</f>
        <v>85.545722713864308</v>
      </c>
      <c r="N17" s="187" t="s">
        <v>117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OCTUBRE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90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88</v>
      </c>
      <c r="B6" s="276" t="s">
        <v>6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8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8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8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8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300" t="s">
        <v>85</v>
      </c>
      <c r="B15" s="301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DN25" sqref="DN2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OCTUBRE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92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91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8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8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8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300" t="s">
        <v>85</v>
      </c>
      <c r="B14" s="301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topLeftCell="A10"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125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126</v>
      </c>
      <c r="B6" s="287" t="s">
        <v>6</v>
      </c>
      <c r="C6" s="267" t="s">
        <v>80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10" t="s">
        <v>12</v>
      </c>
      <c r="C10" s="59">
        <f>'TOTAL PELIGROSOS SEDE CONSULTA '!C10</f>
        <v>68</v>
      </c>
      <c r="D10" s="108">
        <f>'TOTAL PELIGROSOS SEDE CONSULTA '!D10</f>
        <v>24.5</v>
      </c>
    </row>
    <row r="11" spans="1:5" x14ac:dyDescent="0.25">
      <c r="A11" s="285"/>
      <c r="B11" s="15" t="s">
        <v>14</v>
      </c>
      <c r="C11" s="61">
        <f>'TOTAL PELIGROSOS SEDE CONSULTA '!C11</f>
        <v>0</v>
      </c>
      <c r="D11" s="62">
        <f>'TOTAL PELIGROSOS SEDE CONSULTA '!D11</f>
        <v>0</v>
      </c>
    </row>
    <row r="12" spans="1:5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300" t="s">
        <v>85</v>
      </c>
      <c r="B15" s="301"/>
      <c r="C15" s="106">
        <f>SUM(C10:C14)</f>
        <v>68</v>
      </c>
      <c r="D15" s="107">
        <f>SUM(D10:D14)</f>
        <v>24.5</v>
      </c>
    </row>
    <row r="16" spans="1:5" ht="15.75" thickBot="1" x14ac:dyDescent="0.3"/>
    <row r="17" spans="1:4" ht="15.75" thickBot="1" x14ac:dyDescent="0.3">
      <c r="A17" s="302" t="s">
        <v>127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8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8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8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300" t="s">
        <v>85</v>
      </c>
      <c r="B25" s="301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129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SUM(D15+D25)</f>
        <v>24.5</v>
      </c>
    </row>
    <row r="29" spans="1:4" ht="15.75" thickBot="1" x14ac:dyDescent="0.3">
      <c r="A29" s="291" t="s">
        <v>95</v>
      </c>
      <c r="B29" s="292"/>
      <c r="C29" s="293"/>
      <c r="D29" s="110">
        <f>SUM(D10+D11+D12+D13)</f>
        <v>24.5</v>
      </c>
    </row>
    <row r="30" spans="1:4" ht="15.75" thickBot="1" x14ac:dyDescent="0.3">
      <c r="A30" s="294" t="s">
        <v>97</v>
      </c>
      <c r="B30" s="295"/>
      <c r="C30" s="296"/>
      <c r="D30" s="109">
        <f>SUM(D22)</f>
        <v>0</v>
      </c>
    </row>
    <row r="31" spans="1:4" ht="15.75" thickBot="1" x14ac:dyDescent="0.3">
      <c r="A31" s="291" t="s">
        <v>96</v>
      </c>
      <c r="B31" s="292"/>
      <c r="C31" s="293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B25" sqref="B2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130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128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x14ac:dyDescent="0.25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TER'!D28</f>
        <v>24.5</v>
      </c>
    </row>
    <row r="8" spans="1:23" x14ac:dyDescent="0.25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TER'!D29</f>
        <v>24.5</v>
      </c>
      <c r="V8" s="3">
        <v>49.57</v>
      </c>
    </row>
    <row r="9" spans="1:23" x14ac:dyDescent="0.25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TER'!D30</f>
        <v>0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119</v>
      </c>
      <c r="N14" s="324"/>
    </row>
    <row r="15" spans="1:23" x14ac:dyDescent="0.25">
      <c r="A15" s="156" t="s">
        <v>106</v>
      </c>
      <c r="B15" s="157"/>
      <c r="C15" s="158" t="s">
        <v>103</v>
      </c>
      <c r="D15" s="318" t="s">
        <v>99</v>
      </c>
      <c r="E15" s="318"/>
      <c r="F15" s="190" t="s">
        <v>115</v>
      </c>
      <c r="G15" s="191">
        <f>M8</f>
        <v>24.5</v>
      </c>
      <c r="H15" s="192" t="s">
        <v>113</v>
      </c>
      <c r="I15" s="191">
        <f>M7</f>
        <v>24.5</v>
      </c>
      <c r="J15" s="193" t="s">
        <v>116</v>
      </c>
      <c r="K15" s="193" t="s">
        <v>114</v>
      </c>
      <c r="L15" s="194">
        <v>100</v>
      </c>
      <c r="M15" s="195">
        <f>(G15/I15)*100</f>
        <v>100</v>
      </c>
      <c r="N15" s="196" t="s">
        <v>117</v>
      </c>
    </row>
    <row r="16" spans="1:23" x14ac:dyDescent="0.25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75">
        <f>M9</f>
        <v>0</v>
      </c>
      <c r="H16" s="176" t="s">
        <v>113</v>
      </c>
      <c r="I16" s="175">
        <f>M7</f>
        <v>24.5</v>
      </c>
      <c r="J16" s="177" t="s">
        <v>116</v>
      </c>
      <c r="K16" s="177" t="s">
        <v>114</v>
      </c>
      <c r="L16" s="178">
        <v>100</v>
      </c>
      <c r="M16" s="179">
        <f>(G16/I16)*L16</f>
        <v>0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82">
        <f>M10</f>
        <v>0</v>
      </c>
      <c r="H17" s="183" t="s">
        <v>113</v>
      </c>
      <c r="I17" s="182">
        <f>M7</f>
        <v>24.5</v>
      </c>
      <c r="J17" s="184" t="s">
        <v>116</v>
      </c>
      <c r="K17" s="184" t="s">
        <v>114</v>
      </c>
      <c r="L17" s="185">
        <v>100</v>
      </c>
      <c r="M17" s="186">
        <f>(G17/I17)*L17</f>
        <v>0</v>
      </c>
      <c r="N17" s="187" t="s">
        <v>117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0" zoomScaleNormal="60" workbookViewId="0">
      <pane xSplit="2" ySplit="8" topLeftCell="DO185" activePane="bottomRight" state="frozen"/>
      <selection pane="topRight" activeCell="C1" sqref="C1"/>
      <selection pane="bottomLeft" activeCell="A9" sqref="A9"/>
      <selection pane="bottomRight" activeCell="DV199" sqref="DV19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7" t="s">
        <v>28</v>
      </c>
      <c r="C3" s="247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34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34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6"/>
      <c r="DZ7" s="6"/>
      <c r="EA7" s="6"/>
      <c r="EB7" s="6"/>
    </row>
    <row r="8" spans="1:134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77" t="s">
        <v>133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7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7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7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7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77" t="s">
        <v>134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7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7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7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7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77" t="s">
        <v>135</v>
      </c>
      <c r="B19" s="10" t="s">
        <v>12</v>
      </c>
      <c r="C19" s="10">
        <v>3</v>
      </c>
      <c r="D19" s="11">
        <v>0.8</v>
      </c>
      <c r="E19" s="12">
        <v>1</v>
      </c>
      <c r="F19" s="11">
        <v>0.4</v>
      </c>
      <c r="G19" s="10">
        <v>1</v>
      </c>
      <c r="H19" s="11">
        <v>0.5</v>
      </c>
      <c r="I19" s="12">
        <v>1</v>
      </c>
      <c r="J19" s="11">
        <v>0.3</v>
      </c>
      <c r="K19" s="10">
        <v>1</v>
      </c>
      <c r="L19" s="11">
        <v>0.2</v>
      </c>
      <c r="M19" s="12">
        <v>2</v>
      </c>
      <c r="N19" s="11">
        <v>0.8</v>
      </c>
      <c r="O19" s="10">
        <v>2</v>
      </c>
      <c r="P19" s="11">
        <v>0.7</v>
      </c>
      <c r="Q19" s="12">
        <v>1</v>
      </c>
      <c r="R19" s="11">
        <v>0.5</v>
      </c>
      <c r="S19" s="10">
        <v>1</v>
      </c>
      <c r="T19" s="11">
        <v>0.3</v>
      </c>
      <c r="U19" s="12">
        <v>1</v>
      </c>
      <c r="V19" s="11">
        <v>0.4</v>
      </c>
      <c r="W19" s="10">
        <v>1</v>
      </c>
      <c r="X19" s="11">
        <v>0.5</v>
      </c>
      <c r="Y19" s="12">
        <v>1</v>
      </c>
      <c r="Z19" s="11">
        <v>0.4</v>
      </c>
      <c r="AA19" s="30">
        <v>1</v>
      </c>
      <c r="AB19" s="31">
        <v>0.4</v>
      </c>
      <c r="AC19" s="32">
        <v>2</v>
      </c>
      <c r="AD19" s="31">
        <v>0.6</v>
      </c>
      <c r="AE19" s="30">
        <v>1</v>
      </c>
      <c r="AF19" s="31">
        <v>0.4</v>
      </c>
      <c r="AG19" s="32">
        <v>1</v>
      </c>
      <c r="AH19" s="31">
        <v>0.3</v>
      </c>
      <c r="AI19" s="30">
        <v>1</v>
      </c>
      <c r="AJ19" s="31">
        <v>2.5</v>
      </c>
      <c r="AK19" s="32">
        <v>2</v>
      </c>
      <c r="AL19" s="31">
        <v>0.7</v>
      </c>
      <c r="AM19" s="30">
        <v>2</v>
      </c>
      <c r="AN19" s="31">
        <v>0.6</v>
      </c>
      <c r="AO19" s="32">
        <v>1</v>
      </c>
      <c r="AP19" s="31">
        <v>0.3</v>
      </c>
      <c r="AQ19" s="30">
        <v>1</v>
      </c>
      <c r="AR19" s="31">
        <v>0.4</v>
      </c>
      <c r="AS19" s="32">
        <v>2</v>
      </c>
      <c r="AT19" s="31">
        <v>0.6</v>
      </c>
      <c r="AU19" s="30"/>
      <c r="AV19" s="31"/>
      <c r="AW19" s="32"/>
      <c r="AX19" s="31"/>
      <c r="AY19" s="10"/>
      <c r="AZ19" s="11"/>
      <c r="BA19" s="12">
        <v>12</v>
      </c>
      <c r="BB19" s="11">
        <v>0.4</v>
      </c>
      <c r="BC19" s="10">
        <v>1</v>
      </c>
      <c r="BD19" s="11">
        <v>4.2</v>
      </c>
      <c r="BE19" s="12">
        <v>1</v>
      </c>
      <c r="BF19" s="11">
        <v>0.3</v>
      </c>
      <c r="BG19" s="10">
        <v>2</v>
      </c>
      <c r="BH19" s="11">
        <v>0.8</v>
      </c>
      <c r="BI19" s="12">
        <v>1</v>
      </c>
      <c r="BJ19" s="11">
        <v>0.5</v>
      </c>
      <c r="BK19" s="10">
        <v>1</v>
      </c>
      <c r="BL19" s="11">
        <v>0.4</v>
      </c>
      <c r="BM19" s="12">
        <v>2</v>
      </c>
      <c r="BN19" s="11">
        <v>0.4</v>
      </c>
      <c r="BO19" s="10">
        <v>3</v>
      </c>
      <c r="BP19" s="11">
        <v>0.6</v>
      </c>
      <c r="BQ19" s="12">
        <v>3</v>
      </c>
      <c r="BR19" s="11">
        <v>0.2</v>
      </c>
      <c r="BS19" s="10">
        <v>3</v>
      </c>
      <c r="BT19" s="11">
        <v>0.6</v>
      </c>
      <c r="BU19" s="12">
        <v>3</v>
      </c>
      <c r="BV19" s="11">
        <v>0.7</v>
      </c>
      <c r="BW19" s="30"/>
      <c r="BX19" s="31"/>
      <c r="BY19" s="32"/>
      <c r="BZ19" s="31"/>
      <c r="CA19" s="30">
        <v>1</v>
      </c>
      <c r="CB19" s="31">
        <v>0.6</v>
      </c>
      <c r="CC19" s="32">
        <v>3</v>
      </c>
      <c r="CD19" s="31">
        <v>0.3</v>
      </c>
      <c r="CE19" s="30">
        <v>1</v>
      </c>
      <c r="CF19" s="31">
        <v>0.3</v>
      </c>
      <c r="CG19" s="32"/>
      <c r="CH19" s="31"/>
      <c r="CI19" s="30">
        <v>2</v>
      </c>
      <c r="CJ19" s="31">
        <v>0.8</v>
      </c>
      <c r="CK19" s="32">
        <v>1</v>
      </c>
      <c r="CL19" s="31">
        <v>0.4</v>
      </c>
      <c r="CM19" s="30">
        <v>3</v>
      </c>
      <c r="CN19" s="31">
        <v>0.6</v>
      </c>
      <c r="CO19" s="32">
        <v>3</v>
      </c>
      <c r="CP19" s="31">
        <v>0.6</v>
      </c>
      <c r="CQ19" s="30">
        <v>2</v>
      </c>
      <c r="CR19" s="31">
        <v>0.5</v>
      </c>
      <c r="CS19" s="32">
        <v>2</v>
      </c>
      <c r="CT19" s="31">
        <v>0.3</v>
      </c>
      <c r="CU19" s="10">
        <v>2</v>
      </c>
      <c r="CV19" s="11">
        <v>0.5</v>
      </c>
      <c r="CW19" s="12">
        <v>1</v>
      </c>
      <c r="CX19" s="11">
        <v>0.6</v>
      </c>
      <c r="CY19" s="10">
        <v>2</v>
      </c>
      <c r="CZ19" s="11">
        <v>0.3</v>
      </c>
      <c r="DA19" s="12">
        <v>1</v>
      </c>
      <c r="DB19" s="11">
        <v>0.2</v>
      </c>
      <c r="DC19" s="10">
        <v>3</v>
      </c>
      <c r="DD19" s="11">
        <v>1</v>
      </c>
      <c r="DE19" s="12">
        <v>1</v>
      </c>
      <c r="DF19" s="11">
        <v>0.3</v>
      </c>
      <c r="DG19" s="10">
        <v>5</v>
      </c>
      <c r="DH19" s="11">
        <v>2.1</v>
      </c>
      <c r="DI19" s="12">
        <v>2</v>
      </c>
      <c r="DJ19" s="11">
        <v>0.3</v>
      </c>
      <c r="DK19" s="10">
        <v>1</v>
      </c>
      <c r="DL19" s="11">
        <v>0.5</v>
      </c>
      <c r="DM19" s="12">
        <v>1</v>
      </c>
      <c r="DN19" s="11">
        <v>1</v>
      </c>
      <c r="DO19" s="10">
        <v>1</v>
      </c>
      <c r="DP19" s="11">
        <v>0.4</v>
      </c>
      <c r="DQ19" s="12">
        <v>1</v>
      </c>
      <c r="DR19" s="11">
        <v>0.2</v>
      </c>
      <c r="DS19" s="10">
        <v>2</v>
      </c>
      <c r="DT19" s="11">
        <v>0.5</v>
      </c>
      <c r="DU19" s="12">
        <v>3</v>
      </c>
      <c r="DV19" s="11">
        <v>1</v>
      </c>
      <c r="DW19" s="59">
        <f t="shared" si="0"/>
        <v>106</v>
      </c>
      <c r="DX19" s="60">
        <f t="shared" si="1"/>
        <v>35.000000000000007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7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9"/>
      <c r="BX20" s="20"/>
      <c r="BY20" s="21"/>
      <c r="BZ20" s="20"/>
      <c r="CA20" s="19"/>
      <c r="CB20" s="20"/>
      <c r="CC20" s="21"/>
      <c r="CD20" s="20"/>
      <c r="CE20" s="19"/>
      <c r="CF20" s="20"/>
      <c r="CG20" s="21"/>
      <c r="CH20" s="20"/>
      <c r="CI20" s="19"/>
      <c r="CJ20" s="20"/>
      <c r="CK20" s="21"/>
      <c r="CL20" s="20"/>
      <c r="CM20" s="19"/>
      <c r="CN20" s="20"/>
      <c r="CO20" s="21"/>
      <c r="CP20" s="20"/>
      <c r="CQ20" s="19"/>
      <c r="CR20" s="20"/>
      <c r="CS20" s="21"/>
      <c r="CT20" s="20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7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5"/>
      <c r="BX21" s="16"/>
      <c r="BY21" s="17"/>
      <c r="BZ21" s="16"/>
      <c r="CA21" s="15"/>
      <c r="CB21" s="16"/>
      <c r="CC21" s="17"/>
      <c r="CD21" s="16"/>
      <c r="CE21" s="15"/>
      <c r="CF21" s="16"/>
      <c r="CG21" s="17"/>
      <c r="CH21" s="16"/>
      <c r="CI21" s="15"/>
      <c r="CJ21" s="16"/>
      <c r="CK21" s="17"/>
      <c r="CL21" s="16"/>
      <c r="CM21" s="15"/>
      <c r="CN21" s="16"/>
      <c r="CO21" s="17"/>
      <c r="CP21" s="16"/>
      <c r="CQ21" s="15"/>
      <c r="CR21" s="16"/>
      <c r="CS21" s="17"/>
      <c r="CT21" s="16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7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34"/>
      <c r="BX22" s="35"/>
      <c r="BY22" s="36"/>
      <c r="BZ22" s="35"/>
      <c r="CA22" s="34"/>
      <c r="CB22" s="35"/>
      <c r="CC22" s="36"/>
      <c r="CD22" s="35"/>
      <c r="CE22" s="34"/>
      <c r="CF22" s="35"/>
      <c r="CG22" s="36"/>
      <c r="CH22" s="35"/>
      <c r="CI22" s="34"/>
      <c r="CJ22" s="35"/>
      <c r="CK22" s="36"/>
      <c r="CL22" s="35"/>
      <c r="CM22" s="34"/>
      <c r="CN22" s="35"/>
      <c r="CO22" s="36"/>
      <c r="CP22" s="35"/>
      <c r="CQ22" s="34"/>
      <c r="CR22" s="35"/>
      <c r="CS22" s="36"/>
      <c r="CT22" s="35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7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38"/>
      <c r="BX23" s="39"/>
      <c r="BY23" s="40"/>
      <c r="BZ23" s="39"/>
      <c r="CA23" s="38"/>
      <c r="CB23" s="39"/>
      <c r="CC23" s="40"/>
      <c r="CD23" s="39"/>
      <c r="CE23" s="38"/>
      <c r="CF23" s="39"/>
      <c r="CG23" s="40"/>
      <c r="CH23" s="39"/>
      <c r="CI23" s="38"/>
      <c r="CJ23" s="39"/>
      <c r="CK23" s="40"/>
      <c r="CL23" s="39"/>
      <c r="CM23" s="38"/>
      <c r="CN23" s="39"/>
      <c r="CO23" s="40"/>
      <c r="CP23" s="39"/>
      <c r="CQ23" s="38"/>
      <c r="CR23" s="39"/>
      <c r="CS23" s="40"/>
      <c r="CT23" s="39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80" t="s">
        <v>136</v>
      </c>
      <c r="B24" s="30" t="s">
        <v>12</v>
      </c>
      <c r="C24" s="30">
        <v>1</v>
      </c>
      <c r="D24" s="31">
        <v>1</v>
      </c>
      <c r="E24" s="32">
        <v>1</v>
      </c>
      <c r="F24" s="31">
        <v>0.3</v>
      </c>
      <c r="G24" s="30">
        <v>3</v>
      </c>
      <c r="H24" s="31">
        <v>0.9</v>
      </c>
      <c r="I24" s="32"/>
      <c r="J24" s="31"/>
      <c r="K24" s="30">
        <v>3</v>
      </c>
      <c r="L24" s="31">
        <v>2.4</v>
      </c>
      <c r="M24" s="32">
        <v>1</v>
      </c>
      <c r="N24" s="31">
        <v>0.6</v>
      </c>
      <c r="O24" s="30">
        <v>1</v>
      </c>
      <c r="P24" s="31">
        <v>0.5</v>
      </c>
      <c r="Q24" s="32">
        <v>3</v>
      </c>
      <c r="R24" s="31">
        <v>1.8</v>
      </c>
      <c r="S24" s="30">
        <v>1</v>
      </c>
      <c r="T24" s="31">
        <v>0.5</v>
      </c>
      <c r="U24" s="32">
        <v>1</v>
      </c>
      <c r="V24" s="31">
        <v>0.2</v>
      </c>
      <c r="W24" s="30">
        <v>1</v>
      </c>
      <c r="X24" s="31">
        <v>0.7</v>
      </c>
      <c r="Y24" s="32">
        <v>2</v>
      </c>
      <c r="Z24" s="31">
        <v>0.6</v>
      </c>
      <c r="AA24" s="10">
        <v>1</v>
      </c>
      <c r="AB24" s="11">
        <v>0.3</v>
      </c>
      <c r="AC24" s="12"/>
      <c r="AD24" s="11"/>
      <c r="AE24" s="10">
        <v>2</v>
      </c>
      <c r="AF24" s="11">
        <v>0.8</v>
      </c>
      <c r="AG24" s="12">
        <v>1</v>
      </c>
      <c r="AH24" s="11">
        <v>0.4</v>
      </c>
      <c r="AI24" s="10">
        <v>2</v>
      </c>
      <c r="AJ24" s="11">
        <v>0.6</v>
      </c>
      <c r="AK24" s="12">
        <v>1</v>
      </c>
      <c r="AL24" s="11">
        <v>0.3</v>
      </c>
      <c r="AM24" s="10">
        <v>1</v>
      </c>
      <c r="AN24" s="11">
        <v>0.4</v>
      </c>
      <c r="AO24" s="12">
        <v>1</v>
      </c>
      <c r="AP24" s="11">
        <v>0.2</v>
      </c>
      <c r="AQ24" s="10">
        <v>1</v>
      </c>
      <c r="AR24" s="11">
        <v>0.5</v>
      </c>
      <c r="AS24" s="12"/>
      <c r="AT24" s="11"/>
      <c r="AU24" s="10">
        <v>3</v>
      </c>
      <c r="AV24" s="11">
        <v>1.3</v>
      </c>
      <c r="AW24" s="12"/>
      <c r="AX24" s="11"/>
      <c r="AY24" s="30"/>
      <c r="AZ24" s="31"/>
      <c r="BA24" s="32">
        <v>2</v>
      </c>
      <c r="BB24" s="31">
        <v>1</v>
      </c>
      <c r="BC24" s="30">
        <v>2</v>
      </c>
      <c r="BD24" s="31">
        <v>0.5</v>
      </c>
      <c r="BE24" s="32">
        <v>1</v>
      </c>
      <c r="BF24" s="31">
        <v>0.2</v>
      </c>
      <c r="BG24" s="30">
        <v>1</v>
      </c>
      <c r="BH24" s="31">
        <v>0.4</v>
      </c>
      <c r="BI24" s="32">
        <v>2</v>
      </c>
      <c r="BJ24" s="31">
        <v>0.4</v>
      </c>
      <c r="BK24" s="30">
        <v>1</v>
      </c>
      <c r="BL24" s="31">
        <v>0.5</v>
      </c>
      <c r="BM24" s="32">
        <v>1</v>
      </c>
      <c r="BN24" s="31">
        <v>0.2</v>
      </c>
      <c r="BO24" s="30">
        <v>1</v>
      </c>
      <c r="BP24" s="31">
        <v>0.1</v>
      </c>
      <c r="BQ24" s="32">
        <v>1</v>
      </c>
      <c r="BR24" s="31">
        <v>0.3</v>
      </c>
      <c r="BS24" s="30">
        <v>2</v>
      </c>
      <c r="BT24" s="31">
        <v>0.2</v>
      </c>
      <c r="BU24" s="32">
        <v>1</v>
      </c>
      <c r="BV24" s="31">
        <v>0.4</v>
      </c>
      <c r="BW24" s="10">
        <v>2</v>
      </c>
      <c r="BX24" s="11">
        <v>0.9</v>
      </c>
      <c r="BY24" s="12"/>
      <c r="BZ24" s="11"/>
      <c r="CA24" s="10">
        <v>2</v>
      </c>
      <c r="CB24" s="11">
        <v>0.8</v>
      </c>
      <c r="CC24" s="12">
        <v>2</v>
      </c>
      <c r="CD24" s="11">
        <v>0.5</v>
      </c>
      <c r="CE24" s="10">
        <v>2</v>
      </c>
      <c r="CF24" s="11">
        <v>0.6</v>
      </c>
      <c r="CG24" s="12">
        <v>1</v>
      </c>
      <c r="CH24" s="11">
        <v>0.6</v>
      </c>
      <c r="CI24" s="10">
        <v>3</v>
      </c>
      <c r="CJ24" s="11">
        <v>0.6</v>
      </c>
      <c r="CK24" s="12">
        <v>2</v>
      </c>
      <c r="CL24" s="11">
        <v>0.3</v>
      </c>
      <c r="CM24" s="10">
        <v>4</v>
      </c>
      <c r="CN24" s="11">
        <v>1.2</v>
      </c>
      <c r="CO24" s="12">
        <v>2</v>
      </c>
      <c r="CP24" s="11">
        <v>0.3</v>
      </c>
      <c r="CQ24" s="10">
        <v>4</v>
      </c>
      <c r="CR24" s="11">
        <v>1</v>
      </c>
      <c r="CS24" s="12">
        <v>3</v>
      </c>
      <c r="CT24" s="11">
        <v>0.5</v>
      </c>
      <c r="CU24" s="30">
        <v>1</v>
      </c>
      <c r="CV24" s="31">
        <v>0.3</v>
      </c>
      <c r="CW24" s="32">
        <v>2</v>
      </c>
      <c r="CX24" s="31">
        <v>0.4</v>
      </c>
      <c r="CY24" s="30">
        <v>4</v>
      </c>
      <c r="CZ24" s="31">
        <v>0.7</v>
      </c>
      <c r="DA24" s="32">
        <v>1</v>
      </c>
      <c r="DB24" s="31">
        <v>0.3</v>
      </c>
      <c r="DC24" s="30">
        <v>1</v>
      </c>
      <c r="DD24" s="31">
        <v>0.4</v>
      </c>
      <c r="DE24" s="32">
        <v>1</v>
      </c>
      <c r="DF24" s="31">
        <v>0.1</v>
      </c>
      <c r="DG24" s="30">
        <v>4</v>
      </c>
      <c r="DH24" s="31">
        <v>0.9</v>
      </c>
      <c r="DI24" s="32">
        <v>1</v>
      </c>
      <c r="DJ24" s="31">
        <v>0.4</v>
      </c>
      <c r="DK24" s="30">
        <v>2</v>
      </c>
      <c r="DL24" s="31">
        <v>0.3</v>
      </c>
      <c r="DM24" s="32">
        <v>2</v>
      </c>
      <c r="DN24" s="31">
        <v>0.3</v>
      </c>
      <c r="DO24" s="30">
        <v>2</v>
      </c>
      <c r="DP24" s="31">
        <v>0.2</v>
      </c>
      <c r="DQ24" s="32">
        <v>2</v>
      </c>
      <c r="DR24" s="31">
        <v>0.3</v>
      </c>
      <c r="DS24" s="30">
        <v>3</v>
      </c>
      <c r="DT24" s="31">
        <v>0.6</v>
      </c>
      <c r="DU24" s="32">
        <v>1</v>
      </c>
      <c r="DV24" s="31">
        <v>0.04</v>
      </c>
      <c r="DW24" s="69">
        <f t="shared" si="0"/>
        <v>100</v>
      </c>
      <c r="DX24" s="70">
        <f t="shared" si="1"/>
        <v>31.04</v>
      </c>
      <c r="DY24" s="13"/>
      <c r="DZ24" s="13"/>
      <c r="EA24" s="13"/>
      <c r="EB24" s="13"/>
    </row>
    <row r="25" spans="1:134" ht="22.5" customHeight="1" x14ac:dyDescent="0.25">
      <c r="A25" s="28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5"/>
      <c r="BX25" s="16"/>
      <c r="BY25" s="17"/>
      <c r="BZ25" s="16"/>
      <c r="CA25" s="15"/>
      <c r="CB25" s="16"/>
      <c r="CC25" s="17"/>
      <c r="CD25" s="16"/>
      <c r="CE25" s="15"/>
      <c r="CF25" s="16"/>
      <c r="CG25" s="17"/>
      <c r="CH25" s="16"/>
      <c r="CI25" s="15"/>
      <c r="CJ25" s="16"/>
      <c r="CK25" s="17"/>
      <c r="CL25" s="16"/>
      <c r="CM25" s="15"/>
      <c r="CN25" s="16"/>
      <c r="CO25" s="17"/>
      <c r="CP25" s="16"/>
      <c r="CQ25" s="15"/>
      <c r="CR25" s="16"/>
      <c r="CS25" s="17"/>
      <c r="CT25" s="16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8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9"/>
      <c r="BX26" s="20"/>
      <c r="BY26" s="21"/>
      <c r="BZ26" s="20"/>
      <c r="CA26" s="19"/>
      <c r="CB26" s="20"/>
      <c r="CC26" s="21"/>
      <c r="CD26" s="20"/>
      <c r="CE26" s="19"/>
      <c r="CF26" s="20"/>
      <c r="CG26" s="21"/>
      <c r="CH26" s="20"/>
      <c r="CI26" s="19"/>
      <c r="CJ26" s="20"/>
      <c r="CK26" s="21"/>
      <c r="CL26" s="20"/>
      <c r="CM26" s="19"/>
      <c r="CN26" s="20"/>
      <c r="CO26" s="21"/>
      <c r="CP26" s="20"/>
      <c r="CQ26" s="19"/>
      <c r="CR26" s="20"/>
      <c r="CS26" s="21"/>
      <c r="CT26" s="20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8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23"/>
      <c r="BX27" s="24"/>
      <c r="BY27" s="25"/>
      <c r="BZ27" s="24"/>
      <c r="CA27" s="23"/>
      <c r="CB27" s="24"/>
      <c r="CC27" s="25"/>
      <c r="CD27" s="24"/>
      <c r="CE27" s="23"/>
      <c r="CF27" s="24"/>
      <c r="CG27" s="25"/>
      <c r="CH27" s="24"/>
      <c r="CI27" s="23"/>
      <c r="CJ27" s="24"/>
      <c r="CK27" s="25"/>
      <c r="CL27" s="24"/>
      <c r="CM27" s="23"/>
      <c r="CN27" s="24"/>
      <c r="CO27" s="25"/>
      <c r="CP27" s="24"/>
      <c r="CQ27" s="23"/>
      <c r="CR27" s="24"/>
      <c r="CS27" s="25"/>
      <c r="CT27" s="24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8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7"/>
      <c r="BX28" s="28"/>
      <c r="BY28" s="29"/>
      <c r="BZ28" s="28"/>
      <c r="CA28" s="27"/>
      <c r="CB28" s="28"/>
      <c r="CC28" s="29"/>
      <c r="CD28" s="28"/>
      <c r="CE28" s="27"/>
      <c r="CF28" s="28"/>
      <c r="CG28" s="29"/>
      <c r="CH28" s="28"/>
      <c r="CI28" s="27"/>
      <c r="CJ28" s="28"/>
      <c r="CK28" s="29"/>
      <c r="CL28" s="28"/>
      <c r="CM28" s="27"/>
      <c r="CN28" s="28"/>
      <c r="CO28" s="29"/>
      <c r="CP28" s="28"/>
      <c r="CQ28" s="27"/>
      <c r="CR28" s="28"/>
      <c r="CS28" s="29"/>
      <c r="CT28" s="28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80" t="s">
        <v>32</v>
      </c>
      <c r="B29" s="30" t="s">
        <v>12</v>
      </c>
      <c r="C29" s="30">
        <v>14</v>
      </c>
      <c r="D29" s="31">
        <v>18.100000000000001</v>
      </c>
      <c r="E29" s="32">
        <v>11</v>
      </c>
      <c r="F29" s="31">
        <v>18.3</v>
      </c>
      <c r="G29" s="30">
        <v>17</v>
      </c>
      <c r="H29" s="31">
        <v>20.5</v>
      </c>
      <c r="I29" s="32">
        <v>13</v>
      </c>
      <c r="J29" s="31">
        <v>14.5</v>
      </c>
      <c r="K29" s="30">
        <v>21</v>
      </c>
      <c r="L29" s="31">
        <v>26.6</v>
      </c>
      <c r="M29" s="32">
        <v>6</v>
      </c>
      <c r="N29" s="31">
        <v>10.3</v>
      </c>
      <c r="O29" s="30">
        <v>18</v>
      </c>
      <c r="P29" s="31">
        <v>24</v>
      </c>
      <c r="Q29" s="32">
        <v>14</v>
      </c>
      <c r="R29" s="31">
        <v>12.3</v>
      </c>
      <c r="S29" s="30">
        <v>11</v>
      </c>
      <c r="T29" s="31">
        <v>6</v>
      </c>
      <c r="U29" s="32">
        <v>8</v>
      </c>
      <c r="V29" s="31">
        <v>7.4</v>
      </c>
      <c r="W29" s="30">
        <v>22</v>
      </c>
      <c r="X29" s="31">
        <v>22.5</v>
      </c>
      <c r="Y29" s="32">
        <v>13</v>
      </c>
      <c r="Z29" s="31">
        <v>14.5</v>
      </c>
      <c r="AA29" s="30">
        <v>20</v>
      </c>
      <c r="AB29" s="31">
        <v>30</v>
      </c>
      <c r="AC29" s="32">
        <v>8</v>
      </c>
      <c r="AD29" s="31">
        <v>15.5</v>
      </c>
      <c r="AE29" s="30">
        <v>14</v>
      </c>
      <c r="AF29" s="31">
        <v>20.7</v>
      </c>
      <c r="AG29" s="32">
        <v>17</v>
      </c>
      <c r="AH29" s="31">
        <v>14</v>
      </c>
      <c r="AI29" s="30">
        <v>19</v>
      </c>
      <c r="AJ29" s="31">
        <v>21.3</v>
      </c>
      <c r="AK29" s="32">
        <v>9</v>
      </c>
      <c r="AL29" s="31">
        <v>11</v>
      </c>
      <c r="AM29" s="30">
        <v>7</v>
      </c>
      <c r="AN29" s="31">
        <v>11.2</v>
      </c>
      <c r="AO29" s="32">
        <v>10</v>
      </c>
      <c r="AP29" s="31">
        <v>9.5</v>
      </c>
      <c r="AQ29" s="30">
        <v>10</v>
      </c>
      <c r="AR29" s="31">
        <v>14.6</v>
      </c>
      <c r="AS29" s="32">
        <v>6</v>
      </c>
      <c r="AT29" s="31">
        <v>9</v>
      </c>
      <c r="AU29" s="30">
        <v>10</v>
      </c>
      <c r="AV29" s="31">
        <v>13.5</v>
      </c>
      <c r="AW29" s="32">
        <v>9</v>
      </c>
      <c r="AX29" s="31">
        <v>6.8</v>
      </c>
      <c r="AY29" s="30">
        <v>16</v>
      </c>
      <c r="AZ29" s="31">
        <v>16</v>
      </c>
      <c r="BA29" s="32">
        <v>5</v>
      </c>
      <c r="BB29" s="31">
        <v>5</v>
      </c>
      <c r="BC29" s="30">
        <v>15</v>
      </c>
      <c r="BD29" s="31">
        <v>24</v>
      </c>
      <c r="BE29" s="32">
        <v>9</v>
      </c>
      <c r="BF29" s="31">
        <v>8.5</v>
      </c>
      <c r="BG29" s="30">
        <v>14</v>
      </c>
      <c r="BH29" s="31">
        <v>15.8</v>
      </c>
      <c r="BI29" s="32">
        <v>6</v>
      </c>
      <c r="BJ29" s="31">
        <v>13</v>
      </c>
      <c r="BK29" s="30">
        <v>13</v>
      </c>
      <c r="BL29" s="31">
        <v>15.1</v>
      </c>
      <c r="BM29" s="32">
        <v>15</v>
      </c>
      <c r="BN29" s="31">
        <v>12.2</v>
      </c>
      <c r="BO29" s="30">
        <v>14</v>
      </c>
      <c r="BP29" s="31">
        <v>22.5</v>
      </c>
      <c r="BQ29" s="32">
        <v>3</v>
      </c>
      <c r="BR29" s="31">
        <v>9</v>
      </c>
      <c r="BS29" s="30">
        <v>14</v>
      </c>
      <c r="BT29" s="31">
        <v>14.5</v>
      </c>
      <c r="BU29" s="32">
        <v>15</v>
      </c>
      <c r="BV29" s="31">
        <v>11.6</v>
      </c>
      <c r="BW29" s="30">
        <v>19</v>
      </c>
      <c r="BX29" s="31">
        <v>20.2</v>
      </c>
      <c r="BY29" s="32">
        <v>10</v>
      </c>
      <c r="BZ29" s="31">
        <v>10</v>
      </c>
      <c r="CA29" s="30">
        <v>20</v>
      </c>
      <c r="CB29" s="31">
        <v>3.2</v>
      </c>
      <c r="CC29" s="32">
        <v>10</v>
      </c>
      <c r="CD29" s="31">
        <v>10.199999999999999</v>
      </c>
      <c r="CE29" s="30">
        <v>20</v>
      </c>
      <c r="CF29" s="31">
        <v>24.5</v>
      </c>
      <c r="CG29" s="32">
        <v>5</v>
      </c>
      <c r="CH29" s="31">
        <v>10</v>
      </c>
      <c r="CI29" s="30">
        <v>24</v>
      </c>
      <c r="CJ29" s="31">
        <v>28.1</v>
      </c>
      <c r="CK29" s="32">
        <v>6</v>
      </c>
      <c r="CL29" s="31">
        <v>7</v>
      </c>
      <c r="CM29" s="30">
        <v>27</v>
      </c>
      <c r="CN29" s="31">
        <v>28</v>
      </c>
      <c r="CO29" s="32">
        <v>10</v>
      </c>
      <c r="CP29" s="31">
        <v>17.600000000000001</v>
      </c>
      <c r="CQ29" s="30">
        <v>17</v>
      </c>
      <c r="CR29" s="31">
        <v>21</v>
      </c>
      <c r="CS29" s="32">
        <v>12</v>
      </c>
      <c r="CT29" s="31">
        <v>18.600000000000001</v>
      </c>
      <c r="CU29" s="30">
        <v>14</v>
      </c>
      <c r="CV29" s="31">
        <v>18</v>
      </c>
      <c r="CW29" s="32">
        <v>7</v>
      </c>
      <c r="CX29" s="31">
        <v>17</v>
      </c>
      <c r="CY29" s="30">
        <v>12</v>
      </c>
      <c r="CZ29" s="31">
        <v>20.5</v>
      </c>
      <c r="DA29" s="32">
        <v>19</v>
      </c>
      <c r="DB29" s="31">
        <v>18.5</v>
      </c>
      <c r="DC29" s="30">
        <v>19</v>
      </c>
      <c r="DD29" s="31">
        <v>23.8</v>
      </c>
      <c r="DE29" s="32">
        <v>5</v>
      </c>
      <c r="DF29" s="31">
        <v>3</v>
      </c>
      <c r="DG29" s="30">
        <v>16</v>
      </c>
      <c r="DH29" s="31">
        <v>14.6</v>
      </c>
      <c r="DI29" s="32">
        <v>8</v>
      </c>
      <c r="DJ29" s="31">
        <v>16</v>
      </c>
      <c r="DK29" s="30">
        <v>14</v>
      </c>
      <c r="DL29" s="31">
        <v>15.4</v>
      </c>
      <c r="DM29" s="32">
        <v>6</v>
      </c>
      <c r="DN29" s="31">
        <v>7.5</v>
      </c>
      <c r="DO29" s="30">
        <v>15</v>
      </c>
      <c r="DP29" s="31">
        <v>13</v>
      </c>
      <c r="DQ29" s="32">
        <v>5</v>
      </c>
      <c r="DR29" s="31">
        <v>7.1</v>
      </c>
      <c r="DS29" s="30">
        <v>9</v>
      </c>
      <c r="DT29" s="31">
        <v>12.7</v>
      </c>
      <c r="DU29" s="32">
        <v>14</v>
      </c>
      <c r="DV29" s="31">
        <v>12.7</v>
      </c>
      <c r="DW29" s="69">
        <f t="shared" si="0"/>
        <v>789</v>
      </c>
      <c r="DX29" s="70">
        <f t="shared" si="1"/>
        <v>937.50000000000034</v>
      </c>
      <c r="DY29" s="13"/>
      <c r="DZ29" s="13"/>
      <c r="EA29" s="13"/>
      <c r="EB29" s="13"/>
    </row>
    <row r="30" spans="1:134" ht="22.5" customHeight="1" x14ac:dyDescent="0.25">
      <c r="A30" s="281"/>
      <c r="B30" s="19" t="s">
        <v>14</v>
      </c>
      <c r="C30" s="19"/>
      <c r="D30" s="20"/>
      <c r="E30" s="21">
        <v>1</v>
      </c>
      <c r="F30" s="20">
        <v>0.6</v>
      </c>
      <c r="G30" s="19"/>
      <c r="H30" s="20"/>
      <c r="I30" s="21"/>
      <c r="J30" s="20"/>
      <c r="K30" s="19">
        <v>1</v>
      </c>
      <c r="L30" s="20">
        <v>0.6</v>
      </c>
      <c r="M30" s="21"/>
      <c r="N30" s="20"/>
      <c r="O30" s="19"/>
      <c r="P30" s="20"/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>
        <v>1</v>
      </c>
      <c r="AT30" s="20">
        <v>0.4</v>
      </c>
      <c r="AU30" s="19"/>
      <c r="AV30" s="20"/>
      <c r="AW30" s="21"/>
      <c r="AX30" s="20"/>
      <c r="AY30" s="19"/>
      <c r="AZ30" s="20"/>
      <c r="BA30" s="21"/>
      <c r="BB30" s="20"/>
      <c r="BC30" s="19"/>
      <c r="BD30" s="20"/>
      <c r="BE30" s="21"/>
      <c r="BF30" s="20"/>
      <c r="BG30" s="19"/>
      <c r="BH30" s="20"/>
      <c r="BI30" s="21"/>
      <c r="BJ30" s="20"/>
      <c r="BK30" s="19"/>
      <c r="BL30" s="20"/>
      <c r="BM30" s="21">
        <v>2</v>
      </c>
      <c r="BN30" s="20">
        <v>0.7</v>
      </c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5</v>
      </c>
      <c r="DX30" s="64">
        <f t="shared" si="1"/>
        <v>2.2999999999999998</v>
      </c>
      <c r="DY30" s="13"/>
      <c r="DZ30" s="13"/>
      <c r="EA30" s="13"/>
      <c r="EB30" s="13"/>
    </row>
    <row r="31" spans="1:134" ht="22.5" customHeight="1" x14ac:dyDescent="0.25">
      <c r="A31" s="28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0</v>
      </c>
      <c r="DX31" s="62">
        <f t="shared" si="1"/>
        <v>0</v>
      </c>
      <c r="DY31" s="13"/>
      <c r="DZ31" s="13"/>
      <c r="EA31" s="13"/>
      <c r="EB31" s="13"/>
    </row>
    <row r="32" spans="1:134" ht="22.5" customHeight="1" x14ac:dyDescent="0.25">
      <c r="A32" s="28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82"/>
      <c r="B33" s="38" t="s">
        <v>27</v>
      </c>
      <c r="C33" s="38">
        <v>1</v>
      </c>
      <c r="D33" s="39">
        <v>2</v>
      </c>
      <c r="E33" s="40"/>
      <c r="F33" s="39"/>
      <c r="G33" s="38"/>
      <c r="H33" s="39"/>
      <c r="I33" s="40"/>
      <c r="J33" s="39"/>
      <c r="K33" s="38"/>
      <c r="L33" s="39"/>
      <c r="M33" s="40">
        <v>2</v>
      </c>
      <c r="N33" s="39">
        <v>4.8</v>
      </c>
      <c r="O33" s="38">
        <v>4</v>
      </c>
      <c r="P33" s="39">
        <v>4.5999999999999996</v>
      </c>
      <c r="Q33" s="40"/>
      <c r="R33" s="39"/>
      <c r="S33" s="38"/>
      <c r="T33" s="39"/>
      <c r="U33" s="40">
        <v>2</v>
      </c>
      <c r="V33" s="39">
        <v>4.2</v>
      </c>
      <c r="W33" s="38"/>
      <c r="X33" s="39"/>
      <c r="Y33" s="40"/>
      <c r="Z33" s="39"/>
      <c r="AA33" s="23"/>
      <c r="AB33" s="24"/>
      <c r="AC33" s="25"/>
      <c r="AD33" s="24"/>
      <c r="AE33" s="23"/>
      <c r="AF33" s="24"/>
      <c r="AG33" s="25"/>
      <c r="AH33" s="24"/>
      <c r="AI33" s="23">
        <v>1</v>
      </c>
      <c r="AJ33" s="24">
        <v>2.5</v>
      </c>
      <c r="AK33" s="25"/>
      <c r="AL33" s="24"/>
      <c r="AM33" s="23"/>
      <c r="AN33" s="24"/>
      <c r="AO33" s="25"/>
      <c r="AP33" s="24"/>
      <c r="AQ33" s="23">
        <v>1</v>
      </c>
      <c r="AR33" s="24">
        <v>1</v>
      </c>
      <c r="AS33" s="25"/>
      <c r="AT33" s="24"/>
      <c r="AU33" s="23">
        <v>1</v>
      </c>
      <c r="AV33" s="24">
        <v>3</v>
      </c>
      <c r="AW33" s="25"/>
      <c r="AX33" s="24"/>
      <c r="AY33" s="38">
        <v>1</v>
      </c>
      <c r="AZ33" s="39">
        <v>2</v>
      </c>
      <c r="BA33" s="40"/>
      <c r="BB33" s="39"/>
      <c r="BC33" s="38"/>
      <c r="BD33" s="39"/>
      <c r="BE33" s="40"/>
      <c r="BF33" s="39"/>
      <c r="BG33" s="38"/>
      <c r="BH33" s="39"/>
      <c r="BI33" s="40"/>
      <c r="BJ33" s="39"/>
      <c r="BK33" s="38"/>
      <c r="BL33" s="39"/>
      <c r="BM33" s="40"/>
      <c r="BN33" s="39"/>
      <c r="BO33" s="38"/>
      <c r="BP33" s="39"/>
      <c r="BQ33" s="40"/>
      <c r="BR33" s="39"/>
      <c r="BS33" s="38"/>
      <c r="BT33" s="39"/>
      <c r="BU33" s="40"/>
      <c r="BV33" s="39"/>
      <c r="BW33" s="23">
        <v>2</v>
      </c>
      <c r="BX33" s="24">
        <v>2.9</v>
      </c>
      <c r="BY33" s="25"/>
      <c r="BZ33" s="24"/>
      <c r="CA33" s="23"/>
      <c r="CB33" s="24"/>
      <c r="CC33" s="25">
        <v>1</v>
      </c>
      <c r="CD33" s="24">
        <v>1.5</v>
      </c>
      <c r="CE33" s="23">
        <v>2</v>
      </c>
      <c r="CF33" s="24">
        <v>2.5</v>
      </c>
      <c r="CG33" s="25"/>
      <c r="CH33" s="24"/>
      <c r="CI33" s="23"/>
      <c r="CJ33" s="24"/>
      <c r="CK33" s="25">
        <v>1</v>
      </c>
      <c r="CL33" s="24">
        <v>2.8</v>
      </c>
      <c r="CM33" s="23">
        <v>2</v>
      </c>
      <c r="CN33" s="24">
        <v>3.5</v>
      </c>
      <c r="CO33" s="25"/>
      <c r="CP33" s="24"/>
      <c r="CQ33" s="23"/>
      <c r="CR33" s="24"/>
      <c r="CS33" s="25"/>
      <c r="CT33" s="24"/>
      <c r="CU33" s="38">
        <v>2</v>
      </c>
      <c r="CV33" s="39">
        <v>0.8</v>
      </c>
      <c r="CW33" s="40">
        <v>2</v>
      </c>
      <c r="CX33" s="39">
        <v>5.6</v>
      </c>
      <c r="CY33" s="38"/>
      <c r="CZ33" s="39"/>
      <c r="DA33" s="40"/>
      <c r="DB33" s="39"/>
      <c r="DC33" s="38"/>
      <c r="DD33" s="39"/>
      <c r="DE33" s="40"/>
      <c r="DF33" s="39"/>
      <c r="DG33" s="38"/>
      <c r="DH33" s="39"/>
      <c r="DI33" s="40"/>
      <c r="DJ33" s="39"/>
      <c r="DK33" s="38"/>
      <c r="DL33" s="39"/>
      <c r="DM33" s="40">
        <v>6</v>
      </c>
      <c r="DN33" s="39">
        <v>9</v>
      </c>
      <c r="DO33" s="38"/>
      <c r="DP33" s="39"/>
      <c r="DQ33" s="40"/>
      <c r="DR33" s="39"/>
      <c r="DS33" s="38">
        <v>1</v>
      </c>
      <c r="DT33" s="39">
        <v>2</v>
      </c>
      <c r="DU33" s="40">
        <v>2</v>
      </c>
      <c r="DV33" s="39">
        <v>2</v>
      </c>
      <c r="DW33" s="73">
        <f t="shared" si="0"/>
        <v>34</v>
      </c>
      <c r="DX33" s="74">
        <f t="shared" si="1"/>
        <v>56.699999999999996</v>
      </c>
      <c r="DY33" s="13"/>
      <c r="DZ33" s="13"/>
      <c r="EA33" s="13"/>
      <c r="EB33" s="13"/>
    </row>
    <row r="34" spans="1:132" ht="22.5" customHeight="1" x14ac:dyDescent="0.25">
      <c r="A34" s="280" t="s">
        <v>33</v>
      </c>
      <c r="B34" s="10" t="s">
        <v>12</v>
      </c>
      <c r="C34" s="10">
        <v>8</v>
      </c>
      <c r="D34" s="11">
        <v>8.8000000000000007</v>
      </c>
      <c r="E34" s="12">
        <v>6</v>
      </c>
      <c r="F34" s="11">
        <v>6.7</v>
      </c>
      <c r="G34" s="10">
        <v>13</v>
      </c>
      <c r="H34" s="11">
        <v>12.3</v>
      </c>
      <c r="I34" s="12">
        <v>14</v>
      </c>
      <c r="J34" s="11">
        <v>7</v>
      </c>
      <c r="K34" s="10">
        <v>7</v>
      </c>
      <c r="L34" s="11">
        <v>9</v>
      </c>
      <c r="M34" s="12">
        <v>10</v>
      </c>
      <c r="N34" s="11">
        <v>9</v>
      </c>
      <c r="O34" s="10">
        <v>8</v>
      </c>
      <c r="P34" s="11">
        <v>9</v>
      </c>
      <c r="Q34" s="12">
        <v>7</v>
      </c>
      <c r="R34" s="11">
        <v>6.1</v>
      </c>
      <c r="S34" s="10">
        <v>15</v>
      </c>
      <c r="T34" s="11">
        <v>15.4</v>
      </c>
      <c r="U34" s="12">
        <v>3</v>
      </c>
      <c r="V34" s="11">
        <v>5.5</v>
      </c>
      <c r="W34" s="10">
        <v>9</v>
      </c>
      <c r="X34" s="11">
        <v>12</v>
      </c>
      <c r="Y34" s="12">
        <v>7</v>
      </c>
      <c r="Z34" s="11">
        <v>0.8</v>
      </c>
      <c r="AA34" s="30">
        <v>6</v>
      </c>
      <c r="AB34" s="31">
        <v>9</v>
      </c>
      <c r="AC34" s="32">
        <v>7</v>
      </c>
      <c r="AD34" s="31">
        <v>5.4</v>
      </c>
      <c r="AE34" s="30">
        <v>10</v>
      </c>
      <c r="AF34" s="31">
        <v>9.4</v>
      </c>
      <c r="AG34" s="32">
        <v>8</v>
      </c>
      <c r="AH34" s="31">
        <v>2</v>
      </c>
      <c r="AI34" s="30">
        <v>7</v>
      </c>
      <c r="AJ34" s="31">
        <v>6.1</v>
      </c>
      <c r="AK34" s="32">
        <v>7</v>
      </c>
      <c r="AL34" s="31">
        <v>4.9000000000000004</v>
      </c>
      <c r="AM34" s="30">
        <v>13</v>
      </c>
      <c r="AN34" s="31">
        <v>10.5</v>
      </c>
      <c r="AO34" s="32">
        <v>12</v>
      </c>
      <c r="AP34" s="31">
        <v>6.8</v>
      </c>
      <c r="AQ34" s="30">
        <v>11</v>
      </c>
      <c r="AR34" s="31">
        <v>14.9</v>
      </c>
      <c r="AS34" s="32">
        <v>4</v>
      </c>
      <c r="AT34" s="31">
        <v>4.0999999999999996</v>
      </c>
      <c r="AU34" s="30">
        <v>10</v>
      </c>
      <c r="AV34" s="31">
        <v>10</v>
      </c>
      <c r="AW34" s="32">
        <v>10</v>
      </c>
      <c r="AX34" s="31">
        <v>12</v>
      </c>
      <c r="AY34" s="15">
        <v>7</v>
      </c>
      <c r="AZ34" s="16">
        <v>10</v>
      </c>
      <c r="BA34" s="17">
        <v>7</v>
      </c>
      <c r="BB34" s="16">
        <v>8.1999999999999993</v>
      </c>
      <c r="BC34" s="15">
        <v>13</v>
      </c>
      <c r="BD34" s="16">
        <v>15.2</v>
      </c>
      <c r="BE34" s="17">
        <v>10</v>
      </c>
      <c r="BF34" s="16">
        <v>7</v>
      </c>
      <c r="BG34" s="15">
        <v>15</v>
      </c>
      <c r="BH34" s="16">
        <v>13</v>
      </c>
      <c r="BI34" s="12">
        <v>9</v>
      </c>
      <c r="BJ34" s="11">
        <v>9.5</v>
      </c>
      <c r="BK34" s="32">
        <v>12</v>
      </c>
      <c r="BL34" s="31">
        <v>12.1</v>
      </c>
      <c r="BM34" s="30">
        <v>10</v>
      </c>
      <c r="BN34" s="31">
        <v>4.3</v>
      </c>
      <c r="BO34" s="32">
        <v>9</v>
      </c>
      <c r="BP34" s="31">
        <v>8.4</v>
      </c>
      <c r="BQ34" s="30">
        <v>4</v>
      </c>
      <c r="BR34" s="31">
        <v>5.2</v>
      </c>
      <c r="BS34" s="32">
        <v>17</v>
      </c>
      <c r="BT34" s="31">
        <v>17.2</v>
      </c>
      <c r="BU34" s="30">
        <v>6</v>
      </c>
      <c r="BV34" s="31">
        <v>8</v>
      </c>
      <c r="BW34" s="10">
        <v>10</v>
      </c>
      <c r="BX34" s="11">
        <v>11.5</v>
      </c>
      <c r="BY34" s="12">
        <v>8</v>
      </c>
      <c r="BZ34" s="11">
        <v>9.6</v>
      </c>
      <c r="CA34" s="10">
        <v>11</v>
      </c>
      <c r="CB34" s="11">
        <v>12.5</v>
      </c>
      <c r="CC34" s="12">
        <v>18</v>
      </c>
      <c r="CD34" s="11">
        <v>11</v>
      </c>
      <c r="CE34" s="10">
        <v>11</v>
      </c>
      <c r="CF34" s="11">
        <v>12.5</v>
      </c>
      <c r="CG34" s="12">
        <v>7</v>
      </c>
      <c r="CH34" s="11">
        <v>3.4</v>
      </c>
      <c r="CI34" s="10">
        <v>17</v>
      </c>
      <c r="CJ34" s="11">
        <v>14.1</v>
      </c>
      <c r="CK34" s="12">
        <v>10</v>
      </c>
      <c r="CL34" s="11">
        <v>3.5</v>
      </c>
      <c r="CM34" s="10">
        <v>15</v>
      </c>
      <c r="CN34" s="11">
        <v>13.3</v>
      </c>
      <c r="CO34" s="12">
        <v>3</v>
      </c>
      <c r="CP34" s="11">
        <v>6.3</v>
      </c>
      <c r="CQ34" s="10">
        <v>20</v>
      </c>
      <c r="CR34" s="11">
        <v>21.2</v>
      </c>
      <c r="CS34" s="12">
        <v>9</v>
      </c>
      <c r="CT34" s="11">
        <v>6.8</v>
      </c>
      <c r="CU34" s="10">
        <v>10</v>
      </c>
      <c r="CV34" s="11">
        <v>14.1</v>
      </c>
      <c r="CW34" s="12">
        <v>15</v>
      </c>
      <c r="CX34" s="11">
        <v>15</v>
      </c>
      <c r="CY34" s="10">
        <v>9</v>
      </c>
      <c r="CZ34" s="11">
        <v>11.4</v>
      </c>
      <c r="DA34" s="12">
        <v>10</v>
      </c>
      <c r="DB34" s="11">
        <v>9.1999999999999993</v>
      </c>
      <c r="DC34" s="10">
        <v>15</v>
      </c>
      <c r="DD34" s="11">
        <v>13.5</v>
      </c>
      <c r="DE34" s="12">
        <v>12</v>
      </c>
      <c r="DF34" s="11">
        <v>16.3</v>
      </c>
      <c r="DG34" s="10">
        <v>3</v>
      </c>
      <c r="DH34" s="11">
        <v>9.3000000000000007</v>
      </c>
      <c r="DI34" s="12">
        <v>7</v>
      </c>
      <c r="DJ34" s="11">
        <v>5.2</v>
      </c>
      <c r="DK34" s="10">
        <v>6</v>
      </c>
      <c r="DL34" s="11">
        <v>3.5</v>
      </c>
      <c r="DM34" s="12">
        <v>3</v>
      </c>
      <c r="DN34" s="11">
        <v>9.6</v>
      </c>
      <c r="DO34" s="10">
        <v>9</v>
      </c>
      <c r="DP34" s="11">
        <v>5.5</v>
      </c>
      <c r="DQ34" s="12">
        <v>7</v>
      </c>
      <c r="DR34" s="11">
        <v>6.3</v>
      </c>
      <c r="DS34" s="10">
        <v>5</v>
      </c>
      <c r="DT34" s="11">
        <v>10.8</v>
      </c>
      <c r="DU34" s="12">
        <v>4</v>
      </c>
      <c r="DV34" s="11">
        <v>1.4</v>
      </c>
      <c r="DW34" s="59">
        <f t="shared" si="0"/>
        <v>585</v>
      </c>
      <c r="DX34" s="60">
        <f t="shared" si="1"/>
        <v>571.59999999999991</v>
      </c>
      <c r="DY34" s="13"/>
      <c r="DZ34" s="13"/>
      <c r="EA34" s="13"/>
      <c r="EB34" s="13"/>
    </row>
    <row r="35" spans="1:132" ht="22.5" customHeight="1" x14ac:dyDescent="0.25">
      <c r="A35" s="281"/>
      <c r="B35" s="15" t="s">
        <v>14</v>
      </c>
      <c r="C35" s="15"/>
      <c r="D35" s="16"/>
      <c r="E35" s="17">
        <v>1</v>
      </c>
      <c r="F35" s="16">
        <v>0.6</v>
      </c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>
        <v>4</v>
      </c>
      <c r="R35" s="16">
        <v>2.2000000000000002</v>
      </c>
      <c r="S35" s="15"/>
      <c r="T35" s="16"/>
      <c r="U35" s="17"/>
      <c r="V35" s="16"/>
      <c r="W35" s="15"/>
      <c r="X35" s="16"/>
      <c r="Y35" s="17"/>
      <c r="Z35" s="16"/>
      <c r="AA35" s="19"/>
      <c r="AB35" s="20"/>
      <c r="AC35" s="21"/>
      <c r="AD35" s="20"/>
      <c r="AE35" s="19"/>
      <c r="AF35" s="20"/>
      <c r="AG35" s="21">
        <v>1</v>
      </c>
      <c r="AH35" s="20">
        <v>0.3</v>
      </c>
      <c r="AI35" s="19"/>
      <c r="AJ35" s="20"/>
      <c r="AK35" s="21"/>
      <c r="AL35" s="20"/>
      <c r="AM35" s="19">
        <v>1</v>
      </c>
      <c r="AN35" s="20">
        <v>0.5</v>
      </c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>
        <v>1</v>
      </c>
      <c r="AZ35" s="16">
        <v>0.6</v>
      </c>
      <c r="BA35" s="17"/>
      <c r="BB35" s="16"/>
      <c r="BC35" s="15"/>
      <c r="BD35" s="16"/>
      <c r="BE35" s="17"/>
      <c r="BF35" s="16"/>
      <c r="BG35" s="15"/>
      <c r="BH35" s="16"/>
      <c r="BI35" s="17"/>
      <c r="BJ35" s="16"/>
      <c r="BK35" s="21">
        <v>2</v>
      </c>
      <c r="BL35" s="20">
        <v>12.5</v>
      </c>
      <c r="BM35" s="19">
        <v>2</v>
      </c>
      <c r="BN35" s="20">
        <v>0.5</v>
      </c>
      <c r="BO35" s="21"/>
      <c r="BP35" s="20"/>
      <c r="BQ35" s="19"/>
      <c r="BR35" s="20"/>
      <c r="BS35" s="21">
        <v>1</v>
      </c>
      <c r="BT35" s="20">
        <v>0.6</v>
      </c>
      <c r="BU35" s="19"/>
      <c r="BV35" s="20"/>
      <c r="BW35" s="15"/>
      <c r="BX35" s="16"/>
      <c r="BY35" s="17"/>
      <c r="BZ35" s="16"/>
      <c r="CA35" s="15">
        <v>2</v>
      </c>
      <c r="CB35" s="16">
        <v>7.6</v>
      </c>
      <c r="CC35" s="17"/>
      <c r="CD35" s="16"/>
      <c r="CE35" s="15">
        <v>1</v>
      </c>
      <c r="CF35" s="16">
        <v>0.6</v>
      </c>
      <c r="CG35" s="17"/>
      <c r="CH35" s="16"/>
      <c r="CI35" s="15"/>
      <c r="CJ35" s="16"/>
      <c r="CK35" s="17"/>
      <c r="CL35" s="16"/>
      <c r="CM35" s="15"/>
      <c r="CN35" s="16"/>
      <c r="CO35" s="17">
        <v>2</v>
      </c>
      <c r="CP35" s="16">
        <v>0.8</v>
      </c>
      <c r="CQ35" s="15"/>
      <c r="CR35" s="16"/>
      <c r="CS35" s="17"/>
      <c r="CT35" s="16"/>
      <c r="CU35" s="15">
        <v>2</v>
      </c>
      <c r="CV35" s="16">
        <v>1.1000000000000001</v>
      </c>
      <c r="CW35" s="17"/>
      <c r="CX35" s="16"/>
      <c r="CY35" s="15"/>
      <c r="CZ35" s="16"/>
      <c r="DA35" s="17"/>
      <c r="DB35" s="16"/>
      <c r="DC35" s="15"/>
      <c r="DD35" s="16"/>
      <c r="DE35" s="17"/>
      <c r="DF35" s="16"/>
      <c r="DG35" s="15"/>
      <c r="DH35" s="16"/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20</v>
      </c>
      <c r="DX35" s="62">
        <f t="shared" si="1"/>
        <v>27.900000000000002</v>
      </c>
      <c r="DY35" s="13"/>
      <c r="DZ35" s="13"/>
      <c r="EA35" s="13"/>
      <c r="EB35" s="13"/>
    </row>
    <row r="36" spans="1:132" ht="22.5" customHeight="1" x14ac:dyDescent="0.25">
      <c r="A36" s="28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0</v>
      </c>
      <c r="DX36" s="64">
        <f t="shared" si="1"/>
        <v>0</v>
      </c>
      <c r="DY36" s="13"/>
      <c r="DZ36" s="13"/>
      <c r="EA36" s="13"/>
      <c r="EB36" s="13"/>
    </row>
    <row r="37" spans="1:132" ht="22.5" customHeight="1" x14ac:dyDescent="0.25">
      <c r="A37" s="28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82"/>
      <c r="B38" s="27" t="s">
        <v>27</v>
      </c>
      <c r="C38" s="27"/>
      <c r="D38" s="28"/>
      <c r="E38" s="29"/>
      <c r="F38" s="28"/>
      <c r="G38" s="27"/>
      <c r="H38" s="28"/>
      <c r="I38" s="29">
        <v>1</v>
      </c>
      <c r="J38" s="28">
        <v>3.5</v>
      </c>
      <c r="K38" s="27"/>
      <c r="L38" s="28"/>
      <c r="M38" s="29"/>
      <c r="N38" s="28"/>
      <c r="O38" s="27"/>
      <c r="P38" s="28"/>
      <c r="Q38" s="29"/>
      <c r="R38" s="28"/>
      <c r="S38" s="27"/>
      <c r="T38" s="28"/>
      <c r="U38" s="29"/>
      <c r="V38" s="28"/>
      <c r="W38" s="27"/>
      <c r="X38" s="28"/>
      <c r="Y38" s="29"/>
      <c r="Z38" s="28"/>
      <c r="AA38" s="38">
        <v>1</v>
      </c>
      <c r="AB38" s="39">
        <v>2</v>
      </c>
      <c r="AC38" s="40">
        <v>1</v>
      </c>
      <c r="AD38" s="39">
        <v>2</v>
      </c>
      <c r="AE38" s="38"/>
      <c r="AF38" s="39"/>
      <c r="AG38" s="40"/>
      <c r="AH38" s="39"/>
      <c r="AI38" s="38"/>
      <c r="AJ38" s="39"/>
      <c r="AK38" s="40"/>
      <c r="AL38" s="39"/>
      <c r="AM38" s="38">
        <v>2</v>
      </c>
      <c r="AN38" s="39">
        <v>7.2</v>
      </c>
      <c r="AO38" s="40"/>
      <c r="AP38" s="39"/>
      <c r="AQ38" s="38"/>
      <c r="AR38" s="39"/>
      <c r="AS38" s="40"/>
      <c r="AT38" s="39"/>
      <c r="AU38" s="38"/>
      <c r="AV38" s="39"/>
      <c r="AW38" s="40"/>
      <c r="AX38" s="39"/>
      <c r="AY38" s="27"/>
      <c r="AZ38" s="28"/>
      <c r="BA38" s="29"/>
      <c r="BB38" s="28"/>
      <c r="BC38" s="27">
        <v>1</v>
      </c>
      <c r="BD38" s="28">
        <v>1.2</v>
      </c>
      <c r="BE38" s="29"/>
      <c r="BF38" s="28"/>
      <c r="BG38" s="27"/>
      <c r="BH38" s="28"/>
      <c r="BI38" s="29">
        <v>1</v>
      </c>
      <c r="BJ38" s="28">
        <v>3.1</v>
      </c>
      <c r="BK38" s="27"/>
      <c r="BL38" s="28"/>
      <c r="BM38" s="29"/>
      <c r="BN38" s="28"/>
      <c r="BO38" s="27"/>
      <c r="BP38" s="28"/>
      <c r="BQ38" s="29"/>
      <c r="BR38" s="28"/>
      <c r="BS38" s="27"/>
      <c r="BT38" s="28"/>
      <c r="BU38" s="29"/>
      <c r="BV38" s="28"/>
      <c r="BW38" s="27"/>
      <c r="BX38" s="28"/>
      <c r="BY38" s="29">
        <v>1</v>
      </c>
      <c r="BZ38" s="28">
        <v>5.8</v>
      </c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/>
      <c r="CL38" s="28"/>
      <c r="CM38" s="27"/>
      <c r="CN38" s="28"/>
      <c r="CO38" s="29"/>
      <c r="CP38" s="28"/>
      <c r="CQ38" s="27">
        <v>1</v>
      </c>
      <c r="CR38" s="28">
        <v>2.8</v>
      </c>
      <c r="CS38" s="29"/>
      <c r="CT38" s="28"/>
      <c r="CU38" s="27"/>
      <c r="CV38" s="28"/>
      <c r="CW38" s="29"/>
      <c r="CX38" s="28"/>
      <c r="CY38" s="27"/>
      <c r="CZ38" s="28"/>
      <c r="DA38" s="29"/>
      <c r="DB38" s="28"/>
      <c r="DC38" s="27"/>
      <c r="DD38" s="28"/>
      <c r="DE38" s="29"/>
      <c r="DF38" s="28"/>
      <c r="DG38" s="27"/>
      <c r="DH38" s="28"/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9</v>
      </c>
      <c r="DX38" s="68">
        <f t="shared" si="1"/>
        <v>27.6</v>
      </c>
      <c r="DY38" s="13"/>
      <c r="DZ38" s="13"/>
      <c r="EA38" s="13"/>
      <c r="EB38" s="13"/>
    </row>
    <row r="39" spans="1:132" ht="22.5" customHeight="1" x14ac:dyDescent="0.25">
      <c r="A39" s="280" t="s">
        <v>34</v>
      </c>
      <c r="B39" s="30" t="s">
        <v>12</v>
      </c>
      <c r="C39" s="30"/>
      <c r="D39" s="41"/>
      <c r="E39" s="30">
        <v>1</v>
      </c>
      <c r="F39" s="41">
        <v>10.5</v>
      </c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1</v>
      </c>
      <c r="DX39" s="70">
        <f t="shared" si="1"/>
        <v>10.5</v>
      </c>
      <c r="DY39" s="13"/>
      <c r="DZ39" s="13"/>
      <c r="EA39" s="13"/>
      <c r="EB39" s="13"/>
    </row>
    <row r="40" spans="1:132" ht="22.5" customHeight="1" x14ac:dyDescent="0.25">
      <c r="A40" s="28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8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8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8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83" t="s">
        <v>0</v>
      </c>
      <c r="B45" s="283"/>
      <c r="C45" s="283"/>
      <c r="D45" s="47"/>
      <c r="E45" s="283" t="s">
        <v>1</v>
      </c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83" t="s">
        <v>2</v>
      </c>
      <c r="B46" s="283"/>
      <c r="C46" s="28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83" t="str">
        <f>B3</f>
        <v>OCTUBRE</v>
      </c>
      <c r="C47" s="28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84" t="s">
        <v>5</v>
      </c>
      <c r="B49" s="287" t="s">
        <v>6</v>
      </c>
      <c r="C49" s="264" t="s">
        <v>7</v>
      </c>
      <c r="D49" s="265"/>
      <c r="E49" s="265"/>
      <c r="F49" s="266"/>
      <c r="G49" s="264" t="s">
        <v>7</v>
      </c>
      <c r="H49" s="265"/>
      <c r="I49" s="265"/>
      <c r="J49" s="266"/>
      <c r="K49" s="264" t="s">
        <v>7</v>
      </c>
      <c r="L49" s="265"/>
      <c r="M49" s="265"/>
      <c r="N49" s="266"/>
      <c r="O49" s="264" t="s">
        <v>7</v>
      </c>
      <c r="P49" s="265"/>
      <c r="Q49" s="265"/>
      <c r="R49" s="266"/>
      <c r="S49" s="264" t="s">
        <v>7</v>
      </c>
      <c r="T49" s="265"/>
      <c r="U49" s="265"/>
      <c r="V49" s="266"/>
      <c r="W49" s="264" t="s">
        <v>7</v>
      </c>
      <c r="X49" s="265"/>
      <c r="Y49" s="265"/>
      <c r="Z49" s="266"/>
      <c r="AA49" s="264" t="s">
        <v>7</v>
      </c>
      <c r="AB49" s="265"/>
      <c r="AC49" s="265"/>
      <c r="AD49" s="266"/>
      <c r="AE49" s="264" t="s">
        <v>7</v>
      </c>
      <c r="AF49" s="265"/>
      <c r="AG49" s="265"/>
      <c r="AH49" s="266"/>
      <c r="AI49" s="264" t="s">
        <v>7</v>
      </c>
      <c r="AJ49" s="265"/>
      <c r="AK49" s="265"/>
      <c r="AL49" s="266"/>
      <c r="AM49" s="264" t="s">
        <v>7</v>
      </c>
      <c r="AN49" s="265"/>
      <c r="AO49" s="265"/>
      <c r="AP49" s="266"/>
      <c r="AQ49" s="264" t="s">
        <v>7</v>
      </c>
      <c r="AR49" s="265"/>
      <c r="AS49" s="265"/>
      <c r="AT49" s="266"/>
      <c r="AU49" s="264" t="s">
        <v>7</v>
      </c>
      <c r="AV49" s="265"/>
      <c r="AW49" s="265"/>
      <c r="AX49" s="266"/>
      <c r="AY49" s="264" t="s">
        <v>7</v>
      </c>
      <c r="AZ49" s="265"/>
      <c r="BA49" s="265"/>
      <c r="BB49" s="266"/>
      <c r="BC49" s="264" t="s">
        <v>7</v>
      </c>
      <c r="BD49" s="265"/>
      <c r="BE49" s="265"/>
      <c r="BF49" s="266"/>
      <c r="BG49" s="264" t="s">
        <v>7</v>
      </c>
      <c r="BH49" s="265"/>
      <c r="BI49" s="265"/>
      <c r="BJ49" s="266"/>
      <c r="BK49" s="264" t="s">
        <v>7</v>
      </c>
      <c r="BL49" s="265"/>
      <c r="BM49" s="265"/>
      <c r="BN49" s="266"/>
      <c r="BO49" s="264" t="s">
        <v>7</v>
      </c>
      <c r="BP49" s="265"/>
      <c r="BQ49" s="265"/>
      <c r="BR49" s="266"/>
      <c r="BS49" s="264" t="s">
        <v>7</v>
      </c>
      <c r="BT49" s="265"/>
      <c r="BU49" s="265"/>
      <c r="BV49" s="266"/>
      <c r="BW49" s="264" t="s">
        <v>7</v>
      </c>
      <c r="BX49" s="265"/>
      <c r="BY49" s="265"/>
      <c r="BZ49" s="266"/>
      <c r="CA49" s="264" t="s">
        <v>7</v>
      </c>
      <c r="CB49" s="265"/>
      <c r="CC49" s="265"/>
      <c r="CD49" s="266"/>
      <c r="CE49" s="264" t="s">
        <v>7</v>
      </c>
      <c r="CF49" s="265"/>
      <c r="CG49" s="265"/>
      <c r="CH49" s="266"/>
      <c r="CI49" s="264" t="s">
        <v>7</v>
      </c>
      <c r="CJ49" s="265"/>
      <c r="CK49" s="265"/>
      <c r="CL49" s="266"/>
      <c r="CM49" s="264" t="s">
        <v>7</v>
      </c>
      <c r="CN49" s="265"/>
      <c r="CO49" s="265"/>
      <c r="CP49" s="266"/>
      <c r="CQ49" s="264" t="s">
        <v>7</v>
      </c>
      <c r="CR49" s="265"/>
      <c r="CS49" s="265"/>
      <c r="CT49" s="266"/>
      <c r="CU49" s="264" t="s">
        <v>7</v>
      </c>
      <c r="CV49" s="265"/>
      <c r="CW49" s="265"/>
      <c r="CX49" s="266"/>
      <c r="CY49" s="264" t="s">
        <v>7</v>
      </c>
      <c r="CZ49" s="265"/>
      <c r="DA49" s="265"/>
      <c r="DB49" s="266"/>
      <c r="DC49" s="264" t="s">
        <v>7</v>
      </c>
      <c r="DD49" s="265"/>
      <c r="DE49" s="265"/>
      <c r="DF49" s="266"/>
      <c r="DG49" s="264" t="s">
        <v>7</v>
      </c>
      <c r="DH49" s="265"/>
      <c r="DI49" s="265"/>
      <c r="DJ49" s="266"/>
      <c r="DK49" s="264" t="s">
        <v>7</v>
      </c>
      <c r="DL49" s="265"/>
      <c r="DM49" s="265"/>
      <c r="DN49" s="266"/>
      <c r="DO49" s="264" t="s">
        <v>7</v>
      </c>
      <c r="DP49" s="265"/>
      <c r="DQ49" s="265"/>
      <c r="DR49" s="266"/>
      <c r="DS49" s="264" t="s">
        <v>7</v>
      </c>
      <c r="DT49" s="265"/>
      <c r="DU49" s="265"/>
      <c r="DV49" s="266"/>
      <c r="DW49" s="267" t="s">
        <v>63</v>
      </c>
      <c r="DX49" s="268"/>
    </row>
    <row r="50" spans="1:128" ht="15.75" customHeight="1" thickBot="1" x14ac:dyDescent="0.3">
      <c r="A50" s="285"/>
      <c r="B50" s="288"/>
      <c r="C50" s="259">
        <v>1</v>
      </c>
      <c r="D50" s="263"/>
      <c r="E50" s="263"/>
      <c r="F50" s="260"/>
      <c r="G50" s="259">
        <v>2</v>
      </c>
      <c r="H50" s="263"/>
      <c r="I50" s="263"/>
      <c r="J50" s="260"/>
      <c r="K50" s="259">
        <v>3</v>
      </c>
      <c r="L50" s="263"/>
      <c r="M50" s="263"/>
      <c r="N50" s="260"/>
      <c r="O50" s="259">
        <v>4</v>
      </c>
      <c r="P50" s="263"/>
      <c r="Q50" s="263"/>
      <c r="R50" s="260"/>
      <c r="S50" s="259">
        <v>5</v>
      </c>
      <c r="T50" s="263"/>
      <c r="U50" s="263"/>
      <c r="V50" s="260"/>
      <c r="W50" s="259">
        <v>6</v>
      </c>
      <c r="X50" s="263"/>
      <c r="Y50" s="263"/>
      <c r="Z50" s="260"/>
      <c r="AA50" s="259">
        <v>7</v>
      </c>
      <c r="AB50" s="263"/>
      <c r="AC50" s="263"/>
      <c r="AD50" s="260"/>
      <c r="AE50" s="259">
        <v>8</v>
      </c>
      <c r="AF50" s="263"/>
      <c r="AG50" s="263"/>
      <c r="AH50" s="260"/>
      <c r="AI50" s="259">
        <v>9</v>
      </c>
      <c r="AJ50" s="263"/>
      <c r="AK50" s="263"/>
      <c r="AL50" s="260"/>
      <c r="AM50" s="259">
        <v>10</v>
      </c>
      <c r="AN50" s="263"/>
      <c r="AO50" s="263"/>
      <c r="AP50" s="260"/>
      <c r="AQ50" s="259">
        <v>11</v>
      </c>
      <c r="AR50" s="263"/>
      <c r="AS50" s="263"/>
      <c r="AT50" s="260"/>
      <c r="AU50" s="259">
        <v>12</v>
      </c>
      <c r="AV50" s="263"/>
      <c r="AW50" s="263"/>
      <c r="AX50" s="260"/>
      <c r="AY50" s="259">
        <v>13</v>
      </c>
      <c r="AZ50" s="263"/>
      <c r="BA50" s="263"/>
      <c r="BB50" s="260"/>
      <c r="BC50" s="259">
        <v>14</v>
      </c>
      <c r="BD50" s="263"/>
      <c r="BE50" s="263"/>
      <c r="BF50" s="260"/>
      <c r="BG50" s="259">
        <v>15</v>
      </c>
      <c r="BH50" s="263"/>
      <c r="BI50" s="263"/>
      <c r="BJ50" s="260"/>
      <c r="BK50" s="259">
        <v>16</v>
      </c>
      <c r="BL50" s="263"/>
      <c r="BM50" s="263"/>
      <c r="BN50" s="260"/>
      <c r="BO50" s="259">
        <v>17</v>
      </c>
      <c r="BP50" s="263"/>
      <c r="BQ50" s="263"/>
      <c r="BR50" s="260"/>
      <c r="BS50" s="259">
        <v>18</v>
      </c>
      <c r="BT50" s="263"/>
      <c r="BU50" s="263"/>
      <c r="BV50" s="260"/>
      <c r="BW50" s="259">
        <v>19</v>
      </c>
      <c r="BX50" s="263"/>
      <c r="BY50" s="263"/>
      <c r="BZ50" s="260"/>
      <c r="CA50" s="259">
        <v>20</v>
      </c>
      <c r="CB50" s="263"/>
      <c r="CC50" s="263"/>
      <c r="CD50" s="260"/>
      <c r="CE50" s="259">
        <v>21</v>
      </c>
      <c r="CF50" s="263"/>
      <c r="CG50" s="263"/>
      <c r="CH50" s="260"/>
      <c r="CI50" s="259">
        <v>22</v>
      </c>
      <c r="CJ50" s="263"/>
      <c r="CK50" s="263"/>
      <c r="CL50" s="260"/>
      <c r="CM50" s="259">
        <v>23</v>
      </c>
      <c r="CN50" s="263"/>
      <c r="CO50" s="263"/>
      <c r="CP50" s="260"/>
      <c r="CQ50" s="259">
        <v>24</v>
      </c>
      <c r="CR50" s="263"/>
      <c r="CS50" s="263"/>
      <c r="CT50" s="260"/>
      <c r="CU50" s="259">
        <v>25</v>
      </c>
      <c r="CV50" s="263"/>
      <c r="CW50" s="263"/>
      <c r="CX50" s="260"/>
      <c r="CY50" s="259">
        <v>26</v>
      </c>
      <c r="CZ50" s="263"/>
      <c r="DA50" s="263"/>
      <c r="DB50" s="260"/>
      <c r="DC50" s="259">
        <v>27</v>
      </c>
      <c r="DD50" s="263"/>
      <c r="DE50" s="263"/>
      <c r="DF50" s="260"/>
      <c r="DG50" s="259">
        <v>28</v>
      </c>
      <c r="DH50" s="263"/>
      <c r="DI50" s="263"/>
      <c r="DJ50" s="260"/>
      <c r="DK50" s="259">
        <v>29</v>
      </c>
      <c r="DL50" s="263"/>
      <c r="DM50" s="263"/>
      <c r="DN50" s="260"/>
      <c r="DO50" s="259">
        <v>30</v>
      </c>
      <c r="DP50" s="263"/>
      <c r="DQ50" s="263"/>
      <c r="DR50" s="260"/>
      <c r="DS50" s="259">
        <v>31</v>
      </c>
      <c r="DT50" s="263"/>
      <c r="DU50" s="263"/>
      <c r="DV50" s="260"/>
      <c r="DW50" s="269"/>
      <c r="DX50" s="270"/>
    </row>
    <row r="51" spans="1:128" ht="15.75" customHeight="1" thickBot="1" x14ac:dyDescent="0.3">
      <c r="A51" s="285"/>
      <c r="B51" s="288"/>
      <c r="C51" s="259" t="s">
        <v>8</v>
      </c>
      <c r="D51" s="260"/>
      <c r="E51" s="261" t="s">
        <v>9</v>
      </c>
      <c r="F51" s="262"/>
      <c r="G51" s="259" t="s">
        <v>8</v>
      </c>
      <c r="H51" s="260"/>
      <c r="I51" s="261" t="s">
        <v>9</v>
      </c>
      <c r="J51" s="262"/>
      <c r="K51" s="259" t="s">
        <v>8</v>
      </c>
      <c r="L51" s="260"/>
      <c r="M51" s="261" t="s">
        <v>9</v>
      </c>
      <c r="N51" s="262"/>
      <c r="O51" s="259" t="s">
        <v>8</v>
      </c>
      <c r="P51" s="260"/>
      <c r="Q51" s="261" t="s">
        <v>9</v>
      </c>
      <c r="R51" s="262"/>
      <c r="S51" s="259" t="s">
        <v>8</v>
      </c>
      <c r="T51" s="260"/>
      <c r="U51" s="261" t="s">
        <v>9</v>
      </c>
      <c r="V51" s="262"/>
      <c r="W51" s="259" t="s">
        <v>8</v>
      </c>
      <c r="X51" s="260"/>
      <c r="Y51" s="261" t="s">
        <v>9</v>
      </c>
      <c r="Z51" s="262"/>
      <c r="AA51" s="259" t="s">
        <v>8</v>
      </c>
      <c r="AB51" s="260"/>
      <c r="AC51" s="261" t="s">
        <v>9</v>
      </c>
      <c r="AD51" s="262"/>
      <c r="AE51" s="259" t="s">
        <v>8</v>
      </c>
      <c r="AF51" s="260"/>
      <c r="AG51" s="261" t="s">
        <v>9</v>
      </c>
      <c r="AH51" s="262"/>
      <c r="AI51" s="259" t="s">
        <v>8</v>
      </c>
      <c r="AJ51" s="260"/>
      <c r="AK51" s="261" t="s">
        <v>9</v>
      </c>
      <c r="AL51" s="262"/>
      <c r="AM51" s="259" t="s">
        <v>8</v>
      </c>
      <c r="AN51" s="260"/>
      <c r="AO51" s="261" t="s">
        <v>9</v>
      </c>
      <c r="AP51" s="262"/>
      <c r="AQ51" s="259" t="s">
        <v>8</v>
      </c>
      <c r="AR51" s="260"/>
      <c r="AS51" s="261" t="s">
        <v>9</v>
      </c>
      <c r="AT51" s="262"/>
      <c r="AU51" s="259" t="s">
        <v>8</v>
      </c>
      <c r="AV51" s="260"/>
      <c r="AW51" s="261" t="s">
        <v>9</v>
      </c>
      <c r="AX51" s="262"/>
      <c r="AY51" s="259" t="s">
        <v>8</v>
      </c>
      <c r="AZ51" s="260"/>
      <c r="BA51" s="261" t="s">
        <v>9</v>
      </c>
      <c r="BB51" s="262"/>
      <c r="BC51" s="259" t="s">
        <v>8</v>
      </c>
      <c r="BD51" s="260"/>
      <c r="BE51" s="261" t="s">
        <v>9</v>
      </c>
      <c r="BF51" s="262"/>
      <c r="BG51" s="259" t="s">
        <v>8</v>
      </c>
      <c r="BH51" s="260"/>
      <c r="BI51" s="261" t="s">
        <v>9</v>
      </c>
      <c r="BJ51" s="262"/>
      <c r="BK51" s="259" t="s">
        <v>8</v>
      </c>
      <c r="BL51" s="260"/>
      <c r="BM51" s="261" t="s">
        <v>9</v>
      </c>
      <c r="BN51" s="262"/>
      <c r="BO51" s="259" t="s">
        <v>8</v>
      </c>
      <c r="BP51" s="260"/>
      <c r="BQ51" s="261" t="s">
        <v>9</v>
      </c>
      <c r="BR51" s="262"/>
      <c r="BS51" s="259" t="s">
        <v>8</v>
      </c>
      <c r="BT51" s="260"/>
      <c r="BU51" s="261" t="s">
        <v>9</v>
      </c>
      <c r="BV51" s="262"/>
      <c r="BW51" s="259" t="s">
        <v>8</v>
      </c>
      <c r="BX51" s="260"/>
      <c r="BY51" s="261" t="s">
        <v>9</v>
      </c>
      <c r="BZ51" s="262"/>
      <c r="CA51" s="259" t="s">
        <v>8</v>
      </c>
      <c r="CB51" s="260"/>
      <c r="CC51" s="261" t="s">
        <v>9</v>
      </c>
      <c r="CD51" s="262"/>
      <c r="CE51" s="259" t="s">
        <v>8</v>
      </c>
      <c r="CF51" s="260"/>
      <c r="CG51" s="261" t="s">
        <v>9</v>
      </c>
      <c r="CH51" s="262"/>
      <c r="CI51" s="259" t="s">
        <v>8</v>
      </c>
      <c r="CJ51" s="260"/>
      <c r="CK51" s="261" t="s">
        <v>9</v>
      </c>
      <c r="CL51" s="262"/>
      <c r="CM51" s="259" t="s">
        <v>8</v>
      </c>
      <c r="CN51" s="260"/>
      <c r="CO51" s="261" t="s">
        <v>9</v>
      </c>
      <c r="CP51" s="262"/>
      <c r="CQ51" s="259" t="s">
        <v>8</v>
      </c>
      <c r="CR51" s="260"/>
      <c r="CS51" s="261" t="s">
        <v>9</v>
      </c>
      <c r="CT51" s="262"/>
      <c r="CU51" s="259" t="s">
        <v>8</v>
      </c>
      <c r="CV51" s="260"/>
      <c r="CW51" s="261" t="s">
        <v>9</v>
      </c>
      <c r="CX51" s="262"/>
      <c r="CY51" s="259" t="s">
        <v>8</v>
      </c>
      <c r="CZ51" s="260"/>
      <c r="DA51" s="261" t="s">
        <v>9</v>
      </c>
      <c r="DB51" s="262"/>
      <c r="DC51" s="259" t="s">
        <v>8</v>
      </c>
      <c r="DD51" s="260"/>
      <c r="DE51" s="261" t="s">
        <v>9</v>
      </c>
      <c r="DF51" s="262"/>
      <c r="DG51" s="259" t="s">
        <v>8</v>
      </c>
      <c r="DH51" s="260"/>
      <c r="DI51" s="261" t="s">
        <v>9</v>
      </c>
      <c r="DJ51" s="262"/>
      <c r="DK51" s="259" t="s">
        <v>8</v>
      </c>
      <c r="DL51" s="260"/>
      <c r="DM51" s="261" t="s">
        <v>9</v>
      </c>
      <c r="DN51" s="262"/>
      <c r="DO51" s="259" t="s">
        <v>8</v>
      </c>
      <c r="DP51" s="260"/>
      <c r="DQ51" s="261" t="s">
        <v>9</v>
      </c>
      <c r="DR51" s="262"/>
      <c r="DS51" s="259" t="s">
        <v>8</v>
      </c>
      <c r="DT51" s="260"/>
      <c r="DU51" s="261" t="s">
        <v>9</v>
      </c>
      <c r="DV51" s="262"/>
      <c r="DW51" s="271"/>
      <c r="DX51" s="272"/>
    </row>
    <row r="52" spans="1:128" ht="27" thickBot="1" x14ac:dyDescent="0.3">
      <c r="A52" s="286"/>
      <c r="B52" s="28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80" t="s">
        <v>35</v>
      </c>
      <c r="B53" s="10" t="s">
        <v>12</v>
      </c>
      <c r="C53" s="10">
        <v>10</v>
      </c>
      <c r="D53" s="11">
        <v>4.8</v>
      </c>
      <c r="E53" s="12">
        <v>21</v>
      </c>
      <c r="F53" s="11">
        <v>14.5</v>
      </c>
      <c r="G53" s="10">
        <v>24</v>
      </c>
      <c r="H53" s="11">
        <v>17.100000000000001</v>
      </c>
      <c r="I53" s="12">
        <v>17</v>
      </c>
      <c r="J53" s="11">
        <v>12.5</v>
      </c>
      <c r="K53" s="10">
        <v>17</v>
      </c>
      <c r="L53" s="11">
        <v>15</v>
      </c>
      <c r="M53" s="12">
        <v>17</v>
      </c>
      <c r="N53" s="11">
        <v>18.3</v>
      </c>
      <c r="O53" s="10">
        <v>14</v>
      </c>
      <c r="P53" s="11">
        <v>12</v>
      </c>
      <c r="Q53" s="12">
        <v>19</v>
      </c>
      <c r="R53" s="11">
        <v>8</v>
      </c>
      <c r="S53" s="10">
        <v>10</v>
      </c>
      <c r="T53" s="11">
        <v>6.5</v>
      </c>
      <c r="U53" s="12">
        <v>9</v>
      </c>
      <c r="V53" s="11">
        <v>6.4</v>
      </c>
      <c r="W53" s="10">
        <v>21</v>
      </c>
      <c r="X53" s="11">
        <v>9.5</v>
      </c>
      <c r="Y53" s="12">
        <v>18</v>
      </c>
      <c r="Z53" s="11">
        <v>9.4</v>
      </c>
      <c r="AA53" s="10">
        <v>15</v>
      </c>
      <c r="AB53" s="11">
        <v>8</v>
      </c>
      <c r="AC53" s="12">
        <v>19</v>
      </c>
      <c r="AD53" s="11">
        <v>17.5</v>
      </c>
      <c r="AE53" s="10">
        <v>15</v>
      </c>
      <c r="AF53" s="11">
        <v>10.199999999999999</v>
      </c>
      <c r="AG53" s="12">
        <v>14</v>
      </c>
      <c r="AH53" s="11">
        <v>4.5</v>
      </c>
      <c r="AI53" s="10">
        <v>22</v>
      </c>
      <c r="AJ53" s="11">
        <v>10.3</v>
      </c>
      <c r="AK53" s="12">
        <v>18</v>
      </c>
      <c r="AL53" s="11">
        <v>9.4</v>
      </c>
      <c r="AM53" s="10">
        <v>19</v>
      </c>
      <c r="AN53" s="11">
        <v>12.3</v>
      </c>
      <c r="AO53" s="12">
        <v>15</v>
      </c>
      <c r="AP53" s="11">
        <v>12</v>
      </c>
      <c r="AQ53" s="10">
        <v>11</v>
      </c>
      <c r="AR53" s="11">
        <v>6.5</v>
      </c>
      <c r="AS53" s="12">
        <v>22</v>
      </c>
      <c r="AT53" s="11">
        <v>11.8</v>
      </c>
      <c r="AU53" s="10">
        <v>18</v>
      </c>
      <c r="AV53" s="11">
        <v>14</v>
      </c>
      <c r="AW53" s="12">
        <v>12</v>
      </c>
      <c r="AX53" s="11">
        <v>7.2</v>
      </c>
      <c r="AY53" s="10">
        <v>11</v>
      </c>
      <c r="AZ53" s="11">
        <v>5.5</v>
      </c>
      <c r="BA53" s="12">
        <v>16</v>
      </c>
      <c r="BB53" s="11">
        <v>8.8000000000000007</v>
      </c>
      <c r="BC53" s="10">
        <v>15</v>
      </c>
      <c r="BD53" s="11">
        <v>10.6</v>
      </c>
      <c r="BE53" s="12">
        <v>16</v>
      </c>
      <c r="BF53" s="11">
        <v>10.199999999999999</v>
      </c>
      <c r="BG53" s="10">
        <v>15</v>
      </c>
      <c r="BH53" s="11">
        <v>7</v>
      </c>
      <c r="BI53" s="12">
        <v>14</v>
      </c>
      <c r="BJ53" s="11">
        <v>10.8</v>
      </c>
      <c r="BK53" s="10">
        <v>16</v>
      </c>
      <c r="BL53" s="11">
        <v>8.4</v>
      </c>
      <c r="BM53" s="12">
        <v>25</v>
      </c>
      <c r="BN53" s="11">
        <v>14</v>
      </c>
      <c r="BO53" s="10">
        <v>28</v>
      </c>
      <c r="BP53" s="11">
        <v>16.100000000000001</v>
      </c>
      <c r="BQ53" s="12">
        <v>25</v>
      </c>
      <c r="BR53" s="11">
        <v>12.5</v>
      </c>
      <c r="BS53" s="10">
        <v>19</v>
      </c>
      <c r="BT53" s="11">
        <v>15.5</v>
      </c>
      <c r="BU53" s="12">
        <v>18</v>
      </c>
      <c r="BV53" s="11">
        <v>9.1</v>
      </c>
      <c r="BW53" s="10">
        <v>14</v>
      </c>
      <c r="BX53" s="11">
        <v>7</v>
      </c>
      <c r="BY53" s="12">
        <v>8</v>
      </c>
      <c r="BZ53" s="11">
        <v>8.5</v>
      </c>
      <c r="CA53" s="10">
        <v>15</v>
      </c>
      <c r="CB53" s="11">
        <v>5.9</v>
      </c>
      <c r="CC53" s="12">
        <v>13</v>
      </c>
      <c r="CD53" s="11">
        <v>8.8000000000000007</v>
      </c>
      <c r="CE53" s="10">
        <v>15</v>
      </c>
      <c r="CF53" s="11">
        <v>16.399999999999999</v>
      </c>
      <c r="CG53" s="12">
        <v>22</v>
      </c>
      <c r="CH53" s="11">
        <v>7.7</v>
      </c>
      <c r="CI53" s="10">
        <v>11</v>
      </c>
      <c r="CJ53" s="11">
        <v>6.2</v>
      </c>
      <c r="CK53" s="12">
        <v>17</v>
      </c>
      <c r="CL53" s="11">
        <v>12.6</v>
      </c>
      <c r="CM53" s="10">
        <v>28</v>
      </c>
      <c r="CN53" s="11">
        <v>14.1</v>
      </c>
      <c r="CO53" s="12">
        <v>24</v>
      </c>
      <c r="CP53" s="11">
        <v>9.4</v>
      </c>
      <c r="CQ53" s="10">
        <v>21</v>
      </c>
      <c r="CR53" s="11">
        <v>17.100000000000001</v>
      </c>
      <c r="CS53" s="12">
        <v>16</v>
      </c>
      <c r="CT53" s="11">
        <v>10</v>
      </c>
      <c r="CU53" s="10">
        <v>18</v>
      </c>
      <c r="CV53" s="11">
        <v>11.7</v>
      </c>
      <c r="CW53" s="12">
        <v>23</v>
      </c>
      <c r="CX53" s="11">
        <v>13.3</v>
      </c>
      <c r="CY53" s="10">
        <v>16</v>
      </c>
      <c r="CZ53" s="11">
        <v>12</v>
      </c>
      <c r="DA53" s="12">
        <v>13</v>
      </c>
      <c r="DB53" s="11">
        <v>8.3000000000000007</v>
      </c>
      <c r="DC53" s="10">
        <v>224</v>
      </c>
      <c r="DD53" s="11">
        <v>12</v>
      </c>
      <c r="DE53" s="12">
        <v>29</v>
      </c>
      <c r="DF53" s="11">
        <v>14.8</v>
      </c>
      <c r="DG53" s="10">
        <v>18</v>
      </c>
      <c r="DH53" s="11">
        <v>10.8</v>
      </c>
      <c r="DI53" s="12">
        <v>10</v>
      </c>
      <c r="DJ53" s="11">
        <v>9</v>
      </c>
      <c r="DK53" s="10">
        <v>17</v>
      </c>
      <c r="DL53" s="11">
        <v>11.3</v>
      </c>
      <c r="DM53" s="12">
        <v>17</v>
      </c>
      <c r="DN53" s="11">
        <v>11.3</v>
      </c>
      <c r="DO53" s="10">
        <v>14</v>
      </c>
      <c r="DP53" s="11">
        <v>8.1</v>
      </c>
      <c r="DQ53" s="12">
        <v>18</v>
      </c>
      <c r="DR53" s="11">
        <v>6</v>
      </c>
      <c r="DS53" s="10">
        <v>21</v>
      </c>
      <c r="DT53" s="11">
        <v>13.7</v>
      </c>
      <c r="DU53" s="12">
        <v>21</v>
      </c>
      <c r="DV53" s="11">
        <v>12.3</v>
      </c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1278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664.49999999999989</v>
      </c>
    </row>
    <row r="54" spans="1:128" ht="22.5" customHeight="1" x14ac:dyDescent="0.25">
      <c r="A54" s="281"/>
      <c r="B54" s="15" t="s">
        <v>14</v>
      </c>
      <c r="C54" s="15">
        <v>1</v>
      </c>
      <c r="D54" s="16">
        <v>0.5</v>
      </c>
      <c r="E54" s="17"/>
      <c r="F54" s="16"/>
      <c r="G54" s="15">
        <v>1</v>
      </c>
      <c r="H54" s="16">
        <v>0.6</v>
      </c>
      <c r="I54" s="17"/>
      <c r="J54" s="16"/>
      <c r="K54" s="15">
        <v>3</v>
      </c>
      <c r="L54" s="16">
        <v>13</v>
      </c>
      <c r="M54" s="17"/>
      <c r="N54" s="16"/>
      <c r="O54" s="15">
        <v>1</v>
      </c>
      <c r="P54" s="16">
        <v>0.6</v>
      </c>
      <c r="Q54" s="17"/>
      <c r="R54" s="16"/>
      <c r="S54" s="15"/>
      <c r="T54" s="16"/>
      <c r="U54" s="17"/>
      <c r="V54" s="16"/>
      <c r="W54" s="15">
        <v>1</v>
      </c>
      <c r="X54" s="16">
        <v>0.5</v>
      </c>
      <c r="Y54" s="17"/>
      <c r="Z54" s="16"/>
      <c r="AA54" s="15"/>
      <c r="AB54" s="16"/>
      <c r="AC54" s="17"/>
      <c r="AD54" s="16"/>
      <c r="AE54" s="15">
        <v>1</v>
      </c>
      <c r="AF54" s="16">
        <v>0.6</v>
      </c>
      <c r="AG54" s="17"/>
      <c r="AH54" s="16"/>
      <c r="AI54" s="15"/>
      <c r="AJ54" s="16"/>
      <c r="AK54" s="17"/>
      <c r="AL54" s="16"/>
      <c r="AM54" s="15">
        <v>1</v>
      </c>
      <c r="AN54" s="16">
        <v>0.2</v>
      </c>
      <c r="AO54" s="17"/>
      <c r="AP54" s="16"/>
      <c r="AQ54" s="15">
        <v>1</v>
      </c>
      <c r="AR54" s="16">
        <v>0.6</v>
      </c>
      <c r="AS54" s="17">
        <v>1</v>
      </c>
      <c r="AT54" s="16">
        <v>0.8</v>
      </c>
      <c r="AU54" s="15"/>
      <c r="AV54" s="16"/>
      <c r="AW54" s="17"/>
      <c r="AX54" s="16"/>
      <c r="AY54" s="15">
        <v>1</v>
      </c>
      <c r="AZ54" s="16">
        <v>0.5</v>
      </c>
      <c r="BA54" s="17"/>
      <c r="BB54" s="16"/>
      <c r="BC54" s="15"/>
      <c r="BD54" s="16"/>
      <c r="BE54" s="17">
        <v>1</v>
      </c>
      <c r="BF54" s="16">
        <v>0.5</v>
      </c>
      <c r="BG54" s="15">
        <v>2</v>
      </c>
      <c r="BH54" s="16">
        <v>1.1000000000000001</v>
      </c>
      <c r="BI54" s="17"/>
      <c r="BJ54" s="16"/>
      <c r="BK54" s="15"/>
      <c r="BL54" s="16"/>
      <c r="BM54" s="17"/>
      <c r="BN54" s="16"/>
      <c r="BO54" s="15"/>
      <c r="BP54" s="16"/>
      <c r="BQ54" s="17">
        <v>1</v>
      </c>
      <c r="BR54" s="16">
        <v>0.6</v>
      </c>
      <c r="BS54" s="15">
        <v>1</v>
      </c>
      <c r="BT54" s="16">
        <v>0.5</v>
      </c>
      <c r="BU54" s="17"/>
      <c r="BV54" s="16"/>
      <c r="BW54" s="15"/>
      <c r="BX54" s="16"/>
      <c r="BY54" s="17"/>
      <c r="BZ54" s="16"/>
      <c r="CA54" s="15">
        <v>1</v>
      </c>
      <c r="CB54" s="16">
        <v>0.6</v>
      </c>
      <c r="CC54" s="17"/>
      <c r="CD54" s="16"/>
      <c r="CE54" s="15"/>
      <c r="CF54" s="16"/>
      <c r="CG54" s="17"/>
      <c r="CH54" s="16"/>
      <c r="CI54" s="15"/>
      <c r="CJ54" s="16"/>
      <c r="CK54" s="17"/>
      <c r="CL54" s="16"/>
      <c r="CM54" s="15"/>
      <c r="CN54" s="16"/>
      <c r="CO54" s="17"/>
      <c r="CP54" s="16"/>
      <c r="CQ54" s="15"/>
      <c r="CR54" s="16"/>
      <c r="CS54" s="17"/>
      <c r="CT54" s="16"/>
      <c r="CU54" s="15">
        <v>3</v>
      </c>
      <c r="CV54" s="16">
        <v>1.5</v>
      </c>
      <c r="CW54" s="17"/>
      <c r="CX54" s="16"/>
      <c r="CY54" s="15">
        <v>2</v>
      </c>
      <c r="CZ54" s="16">
        <v>8</v>
      </c>
      <c r="DA54" s="17"/>
      <c r="DB54" s="16"/>
      <c r="DC54" s="15"/>
      <c r="DD54" s="16"/>
      <c r="DE54" s="17">
        <v>1</v>
      </c>
      <c r="DF54" s="16">
        <v>0.5</v>
      </c>
      <c r="DG54" s="15">
        <v>1</v>
      </c>
      <c r="DH54" s="16">
        <v>0.6</v>
      </c>
      <c r="DI54" s="17"/>
      <c r="DJ54" s="16"/>
      <c r="DK54" s="15"/>
      <c r="DL54" s="16"/>
      <c r="DM54" s="17">
        <v>1</v>
      </c>
      <c r="DN54" s="16">
        <v>0.6</v>
      </c>
      <c r="DO54" s="15"/>
      <c r="DP54" s="16"/>
      <c r="DQ54" s="17"/>
      <c r="DR54" s="16"/>
      <c r="DS54" s="15">
        <v>1</v>
      </c>
      <c r="DT54" s="16">
        <v>0.5</v>
      </c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27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32.900000000000006</v>
      </c>
    </row>
    <row r="55" spans="1:128" ht="22.5" customHeight="1" x14ac:dyDescent="0.25">
      <c r="A55" s="281"/>
      <c r="B55" s="19" t="s">
        <v>24</v>
      </c>
      <c r="C55" s="19">
        <v>1</v>
      </c>
      <c r="D55" s="20">
        <v>1.5</v>
      </c>
      <c r="E55" s="21">
        <v>1</v>
      </c>
      <c r="F55" s="20">
        <v>4.5999999999999996</v>
      </c>
      <c r="G55" s="19">
        <v>1</v>
      </c>
      <c r="H55" s="20">
        <v>11.5</v>
      </c>
      <c r="I55" s="21">
        <v>1</v>
      </c>
      <c r="J55" s="20">
        <v>4.7</v>
      </c>
      <c r="K55" s="19">
        <v>1</v>
      </c>
      <c r="L55" s="20">
        <v>6.6</v>
      </c>
      <c r="M55" s="21">
        <v>1</v>
      </c>
      <c r="N55" s="20">
        <v>6.5</v>
      </c>
      <c r="O55" s="19">
        <v>2</v>
      </c>
      <c r="P55" s="20">
        <v>11.3</v>
      </c>
      <c r="Q55" s="21">
        <v>1</v>
      </c>
      <c r="R55" s="20">
        <v>3.2</v>
      </c>
      <c r="S55" s="19"/>
      <c r="T55" s="20"/>
      <c r="U55" s="21">
        <v>1</v>
      </c>
      <c r="V55" s="20">
        <v>9.5</v>
      </c>
      <c r="W55" s="19">
        <v>1</v>
      </c>
      <c r="X55" s="20">
        <v>3.4</v>
      </c>
      <c r="Y55" s="21">
        <v>1</v>
      </c>
      <c r="Z55" s="20">
        <v>5.5</v>
      </c>
      <c r="AA55" s="19">
        <v>1</v>
      </c>
      <c r="AB55" s="20">
        <v>4.5</v>
      </c>
      <c r="AC55" s="21">
        <v>1</v>
      </c>
      <c r="AD55" s="20">
        <v>5</v>
      </c>
      <c r="AE55" s="19">
        <v>1</v>
      </c>
      <c r="AF55" s="20">
        <v>5</v>
      </c>
      <c r="AG55" s="21">
        <v>1</v>
      </c>
      <c r="AH55" s="20">
        <v>9.4</v>
      </c>
      <c r="AI55" s="19">
        <v>1</v>
      </c>
      <c r="AJ55" s="20">
        <v>10.5</v>
      </c>
      <c r="AK55" s="21">
        <v>1</v>
      </c>
      <c r="AL55" s="20">
        <v>2.8</v>
      </c>
      <c r="AM55" s="19">
        <v>1</v>
      </c>
      <c r="AN55" s="20">
        <v>4.5</v>
      </c>
      <c r="AO55" s="21">
        <v>1</v>
      </c>
      <c r="AP55" s="20">
        <v>7.8</v>
      </c>
      <c r="AQ55" s="19">
        <v>1</v>
      </c>
      <c r="AR55" s="20">
        <v>3.5</v>
      </c>
      <c r="AS55" s="21">
        <v>1</v>
      </c>
      <c r="AT55" s="20">
        <v>4</v>
      </c>
      <c r="AU55" s="19">
        <v>2</v>
      </c>
      <c r="AV55" s="20">
        <v>4.7</v>
      </c>
      <c r="AW55" s="21">
        <v>1</v>
      </c>
      <c r="AX55" s="20">
        <v>7</v>
      </c>
      <c r="AY55" s="19">
        <v>1</v>
      </c>
      <c r="AZ55" s="20">
        <v>4.5999999999999996</v>
      </c>
      <c r="BA55" s="21">
        <v>1</v>
      </c>
      <c r="BB55" s="20">
        <v>4.4000000000000004</v>
      </c>
      <c r="BC55" s="19">
        <v>1</v>
      </c>
      <c r="BD55" s="20">
        <v>11.4</v>
      </c>
      <c r="BE55" s="21">
        <v>1</v>
      </c>
      <c r="BF55" s="20">
        <v>6</v>
      </c>
      <c r="BG55" s="19">
        <v>1</v>
      </c>
      <c r="BH55" s="20">
        <v>0.2</v>
      </c>
      <c r="BI55" s="21">
        <v>1</v>
      </c>
      <c r="BJ55" s="20">
        <v>5</v>
      </c>
      <c r="BK55" s="19">
        <v>1</v>
      </c>
      <c r="BL55" s="20">
        <v>4.3</v>
      </c>
      <c r="BM55" s="21">
        <v>1</v>
      </c>
      <c r="BN55" s="20">
        <v>4.5</v>
      </c>
      <c r="BO55" s="19">
        <v>1</v>
      </c>
      <c r="BP55" s="20">
        <v>7.1</v>
      </c>
      <c r="BQ55" s="21">
        <v>1</v>
      </c>
      <c r="BR55" s="20">
        <v>13.5</v>
      </c>
      <c r="BS55" s="19">
        <v>1</v>
      </c>
      <c r="BT55" s="20">
        <v>12</v>
      </c>
      <c r="BU55" s="21">
        <v>1</v>
      </c>
      <c r="BV55" s="20">
        <v>2.8</v>
      </c>
      <c r="BW55" s="19">
        <v>1</v>
      </c>
      <c r="BX55" s="20">
        <v>3.7</v>
      </c>
      <c r="BY55" s="21">
        <v>1</v>
      </c>
      <c r="BZ55" s="20">
        <v>3</v>
      </c>
      <c r="CA55" s="19">
        <v>1</v>
      </c>
      <c r="CB55" s="20">
        <v>2.8</v>
      </c>
      <c r="CC55" s="21">
        <v>1</v>
      </c>
      <c r="CD55" s="20">
        <v>7.5</v>
      </c>
      <c r="CE55" s="19">
        <v>1</v>
      </c>
      <c r="CF55" s="20">
        <v>20.5</v>
      </c>
      <c r="CG55" s="21">
        <v>1</v>
      </c>
      <c r="CH55" s="20">
        <v>1.4</v>
      </c>
      <c r="CI55" s="19">
        <v>1</v>
      </c>
      <c r="CJ55" s="20">
        <v>6</v>
      </c>
      <c r="CK55" s="21">
        <v>1</v>
      </c>
      <c r="CL55" s="20">
        <v>3</v>
      </c>
      <c r="CM55" s="19">
        <v>1</v>
      </c>
      <c r="CN55" s="20">
        <v>9.5</v>
      </c>
      <c r="CO55" s="21">
        <v>1</v>
      </c>
      <c r="CP55" s="20">
        <v>1.3</v>
      </c>
      <c r="CQ55" s="19">
        <v>1</v>
      </c>
      <c r="CR55" s="20">
        <v>8.1999999999999993</v>
      </c>
      <c r="CS55" s="21">
        <v>1</v>
      </c>
      <c r="CT55" s="20">
        <v>13.5</v>
      </c>
      <c r="CU55" s="19">
        <v>1</v>
      </c>
      <c r="CV55" s="20">
        <v>10.5</v>
      </c>
      <c r="CW55" s="21">
        <v>1</v>
      </c>
      <c r="CX55" s="20">
        <v>5.4</v>
      </c>
      <c r="CY55" s="19">
        <v>1</v>
      </c>
      <c r="CZ55" s="20">
        <v>4</v>
      </c>
      <c r="DA55" s="21">
        <v>1</v>
      </c>
      <c r="DB55" s="20">
        <v>9.5</v>
      </c>
      <c r="DC55" s="19">
        <v>1</v>
      </c>
      <c r="DD55" s="20">
        <v>8.4</v>
      </c>
      <c r="DE55" s="21">
        <v>1</v>
      </c>
      <c r="DF55" s="20">
        <v>7.5</v>
      </c>
      <c r="DG55" s="19">
        <v>1</v>
      </c>
      <c r="DH55" s="20">
        <v>13.7</v>
      </c>
      <c r="DI55" s="21">
        <v>1</v>
      </c>
      <c r="DJ55" s="20">
        <v>6</v>
      </c>
      <c r="DK55" s="19">
        <v>1</v>
      </c>
      <c r="DL55" s="20">
        <v>4.7</v>
      </c>
      <c r="DM55" s="21">
        <v>1</v>
      </c>
      <c r="DN55" s="20">
        <v>5.0999999999999996</v>
      </c>
      <c r="DO55" s="19">
        <v>1</v>
      </c>
      <c r="DP55" s="20">
        <v>1.8</v>
      </c>
      <c r="DQ55" s="21">
        <v>1</v>
      </c>
      <c r="DR55" s="20">
        <v>5.9</v>
      </c>
      <c r="DS55" s="19">
        <v>1</v>
      </c>
      <c r="DT55" s="20">
        <v>14.1</v>
      </c>
      <c r="DU55" s="21">
        <v>1</v>
      </c>
      <c r="DV55" s="20">
        <v>3.1</v>
      </c>
      <c r="DW55" s="63">
        <f t="shared" si="2"/>
        <v>63</v>
      </c>
      <c r="DX55" s="64">
        <f t="shared" si="3"/>
        <v>392.90000000000003</v>
      </c>
    </row>
    <row r="56" spans="1:128" ht="22.5" customHeight="1" x14ac:dyDescent="0.25">
      <c r="A56" s="28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82"/>
      <c r="B57" s="27" t="s">
        <v>27</v>
      </c>
      <c r="C57" s="27"/>
      <c r="D57" s="28"/>
      <c r="E57" s="29">
        <v>1</v>
      </c>
      <c r="F57" s="28">
        <v>2.5</v>
      </c>
      <c r="G57" s="27">
        <v>2</v>
      </c>
      <c r="H57" s="28">
        <v>2</v>
      </c>
      <c r="I57" s="29"/>
      <c r="J57" s="28"/>
      <c r="K57" s="27"/>
      <c r="L57" s="28"/>
      <c r="M57" s="29"/>
      <c r="N57" s="28"/>
      <c r="O57" s="27">
        <v>1</v>
      </c>
      <c r="P57" s="28">
        <v>2.5</v>
      </c>
      <c r="Q57" s="29">
        <v>4</v>
      </c>
      <c r="R57" s="28">
        <v>2.6</v>
      </c>
      <c r="S57" s="27">
        <v>1</v>
      </c>
      <c r="T57" s="28">
        <v>2.5</v>
      </c>
      <c r="U57" s="29"/>
      <c r="V57" s="28"/>
      <c r="W57" s="27">
        <v>1</v>
      </c>
      <c r="X57" s="28">
        <v>4.5</v>
      </c>
      <c r="Y57" s="29"/>
      <c r="Z57" s="28"/>
      <c r="AA57" s="27"/>
      <c r="AB57" s="28"/>
      <c r="AC57" s="29">
        <v>1</v>
      </c>
      <c r="AD57" s="28">
        <v>0.5</v>
      </c>
      <c r="AE57" s="27">
        <v>3</v>
      </c>
      <c r="AF57" s="28">
        <v>3</v>
      </c>
      <c r="AG57" s="29"/>
      <c r="AH57" s="28"/>
      <c r="AI57" s="27"/>
      <c r="AJ57" s="28"/>
      <c r="AK57" s="29"/>
      <c r="AL57" s="28"/>
      <c r="AM57" s="27"/>
      <c r="AN57" s="28"/>
      <c r="AO57" s="29"/>
      <c r="AP57" s="28"/>
      <c r="AQ57" s="27">
        <v>1</v>
      </c>
      <c r="AR57" s="28">
        <v>2</v>
      </c>
      <c r="AS57" s="29">
        <v>2</v>
      </c>
      <c r="AT57" s="28">
        <v>1.5</v>
      </c>
      <c r="AU57" s="27">
        <v>1</v>
      </c>
      <c r="AV57" s="28">
        <v>2.5</v>
      </c>
      <c r="AW57" s="29"/>
      <c r="AX57" s="28"/>
      <c r="AY57" s="27"/>
      <c r="AZ57" s="28"/>
      <c r="BA57" s="29"/>
      <c r="BB57" s="28"/>
      <c r="BC57" s="27">
        <v>2</v>
      </c>
      <c r="BD57" s="28">
        <v>5</v>
      </c>
      <c r="BE57" s="29"/>
      <c r="BF57" s="28"/>
      <c r="BG57" s="27"/>
      <c r="BH57" s="28"/>
      <c r="BI57" s="29"/>
      <c r="BJ57" s="28"/>
      <c r="BK57" s="27">
        <v>5</v>
      </c>
      <c r="BL57" s="28">
        <v>4</v>
      </c>
      <c r="BM57" s="29"/>
      <c r="BN57" s="28"/>
      <c r="BO57" s="27"/>
      <c r="BP57" s="28"/>
      <c r="BQ57" s="29">
        <v>1</v>
      </c>
      <c r="BR57" s="28">
        <v>1</v>
      </c>
      <c r="BS57" s="27">
        <v>2</v>
      </c>
      <c r="BT57" s="28">
        <v>1.2</v>
      </c>
      <c r="BU57" s="29">
        <v>1</v>
      </c>
      <c r="BV57" s="28">
        <v>1.6</v>
      </c>
      <c r="BW57" s="27">
        <v>1</v>
      </c>
      <c r="BX57" s="28">
        <v>0.7</v>
      </c>
      <c r="BY57" s="29"/>
      <c r="BZ57" s="28"/>
      <c r="CA57" s="27">
        <v>1</v>
      </c>
      <c r="CB57" s="28">
        <v>4.3</v>
      </c>
      <c r="CC57" s="29"/>
      <c r="CD57" s="28"/>
      <c r="CE57" s="27">
        <v>1</v>
      </c>
      <c r="CF57" s="28">
        <v>0.5</v>
      </c>
      <c r="CG57" s="29"/>
      <c r="CH57" s="28"/>
      <c r="CI57" s="27">
        <v>1</v>
      </c>
      <c r="CJ57" s="28">
        <v>1.8</v>
      </c>
      <c r="CK57" s="29"/>
      <c r="CL57" s="28"/>
      <c r="CM57" s="27">
        <v>3</v>
      </c>
      <c r="CN57" s="28">
        <v>1.5</v>
      </c>
      <c r="CO57" s="29"/>
      <c r="CP57" s="28"/>
      <c r="CQ57" s="27"/>
      <c r="CR57" s="28"/>
      <c r="CS57" s="29"/>
      <c r="CT57" s="28"/>
      <c r="CU57" s="27"/>
      <c r="CV57" s="28"/>
      <c r="CW57" s="29">
        <v>2</v>
      </c>
      <c r="CX57" s="28">
        <v>1.5</v>
      </c>
      <c r="CY57" s="27">
        <v>3</v>
      </c>
      <c r="CZ57" s="28">
        <v>1</v>
      </c>
      <c r="DA57" s="29"/>
      <c r="DB57" s="28"/>
      <c r="DC57" s="27">
        <v>1</v>
      </c>
      <c r="DD57" s="28">
        <v>5</v>
      </c>
      <c r="DE57" s="29">
        <v>1</v>
      </c>
      <c r="DF57" s="28">
        <v>1</v>
      </c>
      <c r="DG57" s="27"/>
      <c r="DH57" s="28"/>
      <c r="DI57" s="29">
        <v>1</v>
      </c>
      <c r="DJ57" s="28">
        <v>0.8</v>
      </c>
      <c r="DK57" s="27">
        <v>1</v>
      </c>
      <c r="DL57" s="28">
        <v>0.5</v>
      </c>
      <c r="DM57" s="29">
        <v>1</v>
      </c>
      <c r="DN57" s="28">
        <v>0.3</v>
      </c>
      <c r="DO57" s="27">
        <v>1</v>
      </c>
      <c r="DP57" s="28">
        <v>0.3</v>
      </c>
      <c r="DQ57" s="29">
        <v>1</v>
      </c>
      <c r="DR57" s="28">
        <v>1</v>
      </c>
      <c r="DS57" s="27">
        <v>1</v>
      </c>
      <c r="DT57" s="28">
        <v>0.3</v>
      </c>
      <c r="DU57" s="29"/>
      <c r="DV57" s="28"/>
      <c r="DW57" s="67">
        <f t="shared" si="2"/>
        <v>49</v>
      </c>
      <c r="DX57" s="68">
        <f t="shared" si="3"/>
        <v>59.399999999999991</v>
      </c>
    </row>
    <row r="58" spans="1:128" ht="22.5" customHeight="1" x14ac:dyDescent="0.25">
      <c r="A58" s="280" t="s">
        <v>36</v>
      </c>
      <c r="B58" s="30" t="s">
        <v>12</v>
      </c>
      <c r="C58" s="30">
        <v>5</v>
      </c>
      <c r="D58" s="31">
        <v>3</v>
      </c>
      <c r="E58" s="32">
        <v>7</v>
      </c>
      <c r="F58" s="31">
        <v>8.3000000000000007</v>
      </c>
      <c r="G58" s="30">
        <v>7</v>
      </c>
      <c r="H58" s="31">
        <v>8</v>
      </c>
      <c r="I58" s="32">
        <v>10</v>
      </c>
      <c r="J58" s="31">
        <v>8.5</v>
      </c>
      <c r="K58" s="30">
        <v>1</v>
      </c>
      <c r="L58" s="31">
        <v>4</v>
      </c>
      <c r="M58" s="32">
        <v>13</v>
      </c>
      <c r="N58" s="31">
        <v>10.7</v>
      </c>
      <c r="O58" s="30">
        <v>6</v>
      </c>
      <c r="P58" s="31">
        <v>6.3</v>
      </c>
      <c r="Q58" s="32">
        <v>8</v>
      </c>
      <c r="R58" s="31">
        <v>6.5</v>
      </c>
      <c r="S58" s="30">
        <v>3</v>
      </c>
      <c r="T58" s="31">
        <v>3</v>
      </c>
      <c r="U58" s="32">
        <v>7</v>
      </c>
      <c r="V58" s="31">
        <v>4.2</v>
      </c>
      <c r="W58" s="30">
        <v>6</v>
      </c>
      <c r="X58" s="31">
        <v>4.5</v>
      </c>
      <c r="Y58" s="32">
        <v>8</v>
      </c>
      <c r="Z58" s="31">
        <v>3.2</v>
      </c>
      <c r="AA58" s="30">
        <v>6</v>
      </c>
      <c r="AB58" s="31">
        <v>6</v>
      </c>
      <c r="AC58" s="32">
        <v>8</v>
      </c>
      <c r="AD58" s="31">
        <v>7.3</v>
      </c>
      <c r="AE58" s="30">
        <v>9</v>
      </c>
      <c r="AF58" s="31">
        <v>6</v>
      </c>
      <c r="AG58" s="32">
        <v>11</v>
      </c>
      <c r="AH58" s="31">
        <v>8.1999999999999993</v>
      </c>
      <c r="AI58" s="30">
        <v>7</v>
      </c>
      <c r="AJ58" s="31">
        <v>6.4</v>
      </c>
      <c r="AK58" s="32">
        <v>11</v>
      </c>
      <c r="AL58" s="31">
        <v>7.3</v>
      </c>
      <c r="AM58" s="30">
        <v>4</v>
      </c>
      <c r="AN58" s="31">
        <v>2</v>
      </c>
      <c r="AO58" s="32">
        <v>8</v>
      </c>
      <c r="AP58" s="31">
        <v>4.3</v>
      </c>
      <c r="AQ58" s="30">
        <v>7</v>
      </c>
      <c r="AR58" s="31">
        <v>3</v>
      </c>
      <c r="AS58" s="32">
        <v>10</v>
      </c>
      <c r="AT58" s="31">
        <v>4.2</v>
      </c>
      <c r="AU58" s="30">
        <v>9</v>
      </c>
      <c r="AV58" s="31">
        <v>5</v>
      </c>
      <c r="AW58" s="32">
        <v>7</v>
      </c>
      <c r="AX58" s="31">
        <v>4.7</v>
      </c>
      <c r="AY58" s="30">
        <v>2</v>
      </c>
      <c r="AZ58" s="31">
        <v>0.8</v>
      </c>
      <c r="BA58" s="32">
        <v>6</v>
      </c>
      <c r="BB58" s="31">
        <v>3.2</v>
      </c>
      <c r="BC58" s="30">
        <v>8</v>
      </c>
      <c r="BD58" s="31">
        <v>3.7</v>
      </c>
      <c r="BE58" s="32">
        <v>7</v>
      </c>
      <c r="BF58" s="31">
        <v>2</v>
      </c>
      <c r="BG58" s="30">
        <v>8</v>
      </c>
      <c r="BH58" s="31">
        <v>4.8</v>
      </c>
      <c r="BI58" s="32">
        <v>6</v>
      </c>
      <c r="BJ58" s="31">
        <v>3.2</v>
      </c>
      <c r="BK58" s="30">
        <v>8</v>
      </c>
      <c r="BL58" s="31">
        <v>6</v>
      </c>
      <c r="BM58" s="32">
        <v>9</v>
      </c>
      <c r="BN58" s="31">
        <v>3.2</v>
      </c>
      <c r="BO58" s="30">
        <v>10</v>
      </c>
      <c r="BP58" s="31">
        <v>6.5</v>
      </c>
      <c r="BQ58" s="32">
        <v>4</v>
      </c>
      <c r="BR58" s="31">
        <v>5.8</v>
      </c>
      <c r="BS58" s="30">
        <v>5</v>
      </c>
      <c r="BT58" s="31">
        <v>4.5999999999999996</v>
      </c>
      <c r="BU58" s="32">
        <v>4</v>
      </c>
      <c r="BV58" s="31">
        <v>2.5</v>
      </c>
      <c r="BW58" s="30">
        <v>7</v>
      </c>
      <c r="BX58" s="31">
        <v>5.6</v>
      </c>
      <c r="BY58" s="32">
        <v>9</v>
      </c>
      <c r="BZ58" s="31">
        <v>5.6</v>
      </c>
      <c r="CA58" s="30">
        <v>8</v>
      </c>
      <c r="CB58" s="31">
        <v>8.5</v>
      </c>
      <c r="CC58" s="32">
        <v>12</v>
      </c>
      <c r="CD58" s="31">
        <v>4</v>
      </c>
      <c r="CE58" s="30">
        <v>3</v>
      </c>
      <c r="CF58" s="31">
        <v>1</v>
      </c>
      <c r="CG58" s="32">
        <v>12</v>
      </c>
      <c r="CH58" s="31">
        <v>5</v>
      </c>
      <c r="CI58" s="30">
        <v>3</v>
      </c>
      <c r="CJ58" s="31">
        <v>2</v>
      </c>
      <c r="CK58" s="32">
        <v>10</v>
      </c>
      <c r="CL58" s="31">
        <v>2.6</v>
      </c>
      <c r="CM58" s="30">
        <v>12</v>
      </c>
      <c r="CN58" s="31">
        <v>5</v>
      </c>
      <c r="CO58" s="32">
        <v>12</v>
      </c>
      <c r="CP58" s="31">
        <v>9.5</v>
      </c>
      <c r="CQ58" s="30">
        <v>3</v>
      </c>
      <c r="CR58" s="31">
        <v>2</v>
      </c>
      <c r="CS58" s="32">
        <v>9</v>
      </c>
      <c r="CT58" s="31">
        <v>4.2</v>
      </c>
      <c r="CU58" s="30">
        <v>4</v>
      </c>
      <c r="CV58" s="31">
        <v>2.6</v>
      </c>
      <c r="CW58" s="32">
        <v>5</v>
      </c>
      <c r="CX58" s="31">
        <v>5.7</v>
      </c>
      <c r="CY58" s="30">
        <v>10</v>
      </c>
      <c r="CZ58" s="31">
        <v>8</v>
      </c>
      <c r="DA58" s="32">
        <v>10</v>
      </c>
      <c r="DB58" s="31">
        <v>3.7</v>
      </c>
      <c r="DC58" s="30">
        <v>6</v>
      </c>
      <c r="DD58" s="31">
        <v>4</v>
      </c>
      <c r="DE58" s="32">
        <v>8</v>
      </c>
      <c r="DF58" s="31">
        <v>8.5</v>
      </c>
      <c r="DG58" s="30">
        <v>9</v>
      </c>
      <c r="DH58" s="31">
        <v>7.4</v>
      </c>
      <c r="DI58" s="32">
        <v>9</v>
      </c>
      <c r="DJ58" s="31">
        <v>6.5</v>
      </c>
      <c r="DK58" s="30">
        <v>10</v>
      </c>
      <c r="DL58" s="31">
        <v>4.9000000000000004</v>
      </c>
      <c r="DM58" s="32">
        <v>6</v>
      </c>
      <c r="DN58" s="31">
        <v>4.3</v>
      </c>
      <c r="DO58" s="30">
        <v>3</v>
      </c>
      <c r="DP58" s="31">
        <v>1.5</v>
      </c>
      <c r="DQ58" s="32">
        <v>11</v>
      </c>
      <c r="DR58" s="31">
        <v>3</v>
      </c>
      <c r="DS58" s="30">
        <v>5</v>
      </c>
      <c r="DT58" s="31">
        <v>2</v>
      </c>
      <c r="DU58" s="32">
        <v>7</v>
      </c>
      <c r="DV58" s="31">
        <v>5.2</v>
      </c>
      <c r="DW58" s="69">
        <f t="shared" si="2"/>
        <v>458</v>
      </c>
      <c r="DX58" s="70">
        <f t="shared" si="3"/>
        <v>303.19999999999987</v>
      </c>
    </row>
    <row r="59" spans="1:128" ht="22.5" customHeight="1" x14ac:dyDescent="0.25">
      <c r="A59" s="28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>
        <v>2</v>
      </c>
      <c r="P59" s="20">
        <v>1.2</v>
      </c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>
        <v>2</v>
      </c>
      <c r="AT59" s="20">
        <v>1</v>
      </c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>
        <v>2</v>
      </c>
      <c r="BR59" s="20">
        <v>1.2</v>
      </c>
      <c r="BS59" s="19"/>
      <c r="BT59" s="20"/>
      <c r="BU59" s="21">
        <v>1</v>
      </c>
      <c r="BV59" s="20">
        <v>0.5</v>
      </c>
      <c r="BW59" s="19"/>
      <c r="BX59" s="20"/>
      <c r="BY59" s="21"/>
      <c r="BZ59" s="20"/>
      <c r="CA59" s="19"/>
      <c r="CB59" s="20"/>
      <c r="CC59" s="21">
        <v>1</v>
      </c>
      <c r="CD59" s="20">
        <v>0.6</v>
      </c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>
        <v>1</v>
      </c>
      <c r="DP59" s="20">
        <v>0.6</v>
      </c>
      <c r="DQ59" s="21"/>
      <c r="DR59" s="20"/>
      <c r="DS59" s="19"/>
      <c r="DT59" s="20"/>
      <c r="DU59" s="21"/>
      <c r="DV59" s="20"/>
      <c r="DW59" s="63">
        <f t="shared" si="2"/>
        <v>9</v>
      </c>
      <c r="DX59" s="64">
        <f t="shared" si="3"/>
        <v>5.0999999999999996</v>
      </c>
    </row>
    <row r="60" spans="1:128" ht="22.5" customHeight="1" x14ac:dyDescent="0.25">
      <c r="A60" s="281"/>
      <c r="B60" s="15" t="s">
        <v>24</v>
      </c>
      <c r="C60" s="15">
        <v>1</v>
      </c>
      <c r="D60" s="16">
        <v>1</v>
      </c>
      <c r="E60" s="17"/>
      <c r="F60" s="16"/>
      <c r="G60" s="15"/>
      <c r="H60" s="16"/>
      <c r="I60" s="17"/>
      <c r="J60" s="16"/>
      <c r="K60" s="15">
        <v>1</v>
      </c>
      <c r="L60" s="16">
        <v>3</v>
      </c>
      <c r="M60" s="17"/>
      <c r="N60" s="16"/>
      <c r="O60" s="15"/>
      <c r="P60" s="16"/>
      <c r="Q60" s="17"/>
      <c r="R60" s="16"/>
      <c r="S60" s="15">
        <v>1</v>
      </c>
      <c r="T60" s="16">
        <v>1.5</v>
      </c>
      <c r="U60" s="17"/>
      <c r="V60" s="16"/>
      <c r="W60" s="15"/>
      <c r="X60" s="16"/>
      <c r="Y60" s="17"/>
      <c r="Z60" s="16"/>
      <c r="AA60" s="15"/>
      <c r="AB60" s="16"/>
      <c r="AC60" s="17"/>
      <c r="AD60" s="16"/>
      <c r="AE60" s="15"/>
      <c r="AF60" s="16"/>
      <c r="AG60" s="17"/>
      <c r="AH60" s="16"/>
      <c r="AI60" s="15">
        <v>1</v>
      </c>
      <c r="AJ60" s="16">
        <v>1</v>
      </c>
      <c r="AK60" s="17"/>
      <c r="AL60" s="16"/>
      <c r="AM60" s="15">
        <v>1</v>
      </c>
      <c r="AN60" s="16">
        <v>1</v>
      </c>
      <c r="AO60" s="17"/>
      <c r="AP60" s="16"/>
      <c r="AQ60" s="15">
        <v>1</v>
      </c>
      <c r="AR60" s="16">
        <v>1.4</v>
      </c>
      <c r="AS60" s="17"/>
      <c r="AT60" s="16"/>
      <c r="AU60" s="15"/>
      <c r="AV60" s="16"/>
      <c r="AW60" s="17"/>
      <c r="AX60" s="16"/>
      <c r="AY60" s="15">
        <v>1</v>
      </c>
      <c r="AZ60" s="16">
        <v>1.4</v>
      </c>
      <c r="BA60" s="17"/>
      <c r="BB60" s="16"/>
      <c r="BC60" s="15"/>
      <c r="BD60" s="16"/>
      <c r="BE60" s="17"/>
      <c r="BF60" s="16"/>
      <c r="BG60" s="15"/>
      <c r="BH60" s="16"/>
      <c r="BI60" s="17"/>
      <c r="BJ60" s="16"/>
      <c r="BK60" s="15">
        <v>1</v>
      </c>
      <c r="BL60" s="16">
        <v>0.6</v>
      </c>
      <c r="BM60" s="17"/>
      <c r="BN60" s="16"/>
      <c r="BO60" s="15">
        <v>1</v>
      </c>
      <c r="BP60" s="16">
        <v>2</v>
      </c>
      <c r="BQ60" s="17"/>
      <c r="BR60" s="16"/>
      <c r="BS60" s="15">
        <v>1</v>
      </c>
      <c r="BT60" s="16">
        <v>2</v>
      </c>
      <c r="BU60" s="17"/>
      <c r="BV60" s="16"/>
      <c r="BW60" s="15"/>
      <c r="BX60" s="16"/>
      <c r="BY60" s="17"/>
      <c r="BZ60" s="16"/>
      <c r="CA60" s="15">
        <v>1</v>
      </c>
      <c r="CB60" s="16">
        <v>1</v>
      </c>
      <c r="CC60" s="17"/>
      <c r="CD60" s="16"/>
      <c r="CE60" s="15"/>
      <c r="CF60" s="16"/>
      <c r="CG60" s="17"/>
      <c r="CH60" s="16"/>
      <c r="CI60" s="15"/>
      <c r="CJ60" s="16"/>
      <c r="CK60" s="17"/>
      <c r="CL60" s="16"/>
      <c r="CM60" s="15">
        <v>1</v>
      </c>
      <c r="CN60" s="16">
        <v>2</v>
      </c>
      <c r="CO60" s="17"/>
      <c r="CP60" s="16"/>
      <c r="CQ60" s="15"/>
      <c r="CR60" s="16"/>
      <c r="CS60" s="17"/>
      <c r="CT60" s="16"/>
      <c r="CU60" s="15"/>
      <c r="CV60" s="16"/>
      <c r="CW60" s="17"/>
      <c r="CX60" s="16"/>
      <c r="CY60" s="15">
        <v>1</v>
      </c>
      <c r="CZ60" s="16">
        <v>2.2000000000000002</v>
      </c>
      <c r="DA60" s="17"/>
      <c r="DB60" s="16"/>
      <c r="DC60" s="15">
        <v>2</v>
      </c>
      <c r="DD60" s="16">
        <v>1.5</v>
      </c>
      <c r="DE60" s="17"/>
      <c r="DF60" s="16"/>
      <c r="DG60" s="15">
        <v>1</v>
      </c>
      <c r="DH60" s="16">
        <v>1.5</v>
      </c>
      <c r="DI60" s="17"/>
      <c r="DJ60" s="16"/>
      <c r="DK60" s="15">
        <v>1</v>
      </c>
      <c r="DL60" s="16">
        <v>1.3</v>
      </c>
      <c r="DM60" s="17"/>
      <c r="DN60" s="16"/>
      <c r="DO60" s="15"/>
      <c r="DP60" s="16"/>
      <c r="DQ60" s="17"/>
      <c r="DR60" s="16"/>
      <c r="DS60" s="15">
        <v>1</v>
      </c>
      <c r="DT60" s="16">
        <v>0.8</v>
      </c>
      <c r="DU60" s="17"/>
      <c r="DV60" s="16"/>
      <c r="DW60" s="61">
        <f t="shared" si="2"/>
        <v>18</v>
      </c>
      <c r="DX60" s="62">
        <f t="shared" si="3"/>
        <v>25.2</v>
      </c>
    </row>
    <row r="61" spans="1:128" ht="22.5" customHeight="1" x14ac:dyDescent="0.25">
      <c r="A61" s="28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82"/>
      <c r="B62" s="38" t="s">
        <v>27</v>
      </c>
      <c r="C62" s="38"/>
      <c r="D62" s="39"/>
      <c r="E62" s="40">
        <v>1</v>
      </c>
      <c r="F62" s="39">
        <v>1.5</v>
      </c>
      <c r="G62" s="38"/>
      <c r="H62" s="39"/>
      <c r="I62" s="40"/>
      <c r="J62" s="39"/>
      <c r="K62" s="38"/>
      <c r="L62" s="39"/>
      <c r="M62" s="40"/>
      <c r="N62" s="39"/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/>
      <c r="Z62" s="39"/>
      <c r="AA62" s="38"/>
      <c r="AB62" s="39"/>
      <c r="AC62" s="40"/>
      <c r="AD62" s="39"/>
      <c r="AE62" s="38"/>
      <c r="AF62" s="39"/>
      <c r="AG62" s="40"/>
      <c r="AH62" s="39"/>
      <c r="AI62" s="38"/>
      <c r="AJ62" s="39"/>
      <c r="AK62" s="40"/>
      <c r="AL62" s="39"/>
      <c r="AM62" s="38"/>
      <c r="AN62" s="39"/>
      <c r="AO62" s="40">
        <v>2</v>
      </c>
      <c r="AP62" s="39">
        <v>3.4</v>
      </c>
      <c r="AQ62" s="38"/>
      <c r="AR62" s="39"/>
      <c r="AS62" s="40"/>
      <c r="AT62" s="39"/>
      <c r="AU62" s="38"/>
      <c r="AV62" s="39"/>
      <c r="AW62" s="40"/>
      <c r="AX62" s="39"/>
      <c r="AY62" s="38"/>
      <c r="AZ62" s="39"/>
      <c r="BA62" s="40"/>
      <c r="BB62" s="39"/>
      <c r="BC62" s="38"/>
      <c r="BD62" s="39"/>
      <c r="BE62" s="40">
        <v>1</v>
      </c>
      <c r="BF62" s="39">
        <v>1.8</v>
      </c>
      <c r="BG62" s="38"/>
      <c r="BH62" s="39"/>
      <c r="BI62" s="40"/>
      <c r="BJ62" s="39"/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>
        <v>1</v>
      </c>
      <c r="BV62" s="39">
        <v>0.6</v>
      </c>
      <c r="BW62" s="38"/>
      <c r="BX62" s="39"/>
      <c r="BY62" s="40"/>
      <c r="BZ62" s="39"/>
      <c r="CA62" s="38"/>
      <c r="CB62" s="39"/>
      <c r="CC62" s="40"/>
      <c r="CD62" s="39"/>
      <c r="CE62" s="38">
        <v>1</v>
      </c>
      <c r="CF62" s="39">
        <v>1.5</v>
      </c>
      <c r="CG62" s="40"/>
      <c r="CH62" s="39"/>
      <c r="CI62" s="38"/>
      <c r="CJ62" s="39"/>
      <c r="CK62" s="40">
        <v>2</v>
      </c>
      <c r="CL62" s="39">
        <v>0.6</v>
      </c>
      <c r="CM62" s="38">
        <v>1</v>
      </c>
      <c r="CN62" s="39">
        <v>0.7</v>
      </c>
      <c r="CO62" s="40"/>
      <c r="CP62" s="39"/>
      <c r="CQ62" s="38"/>
      <c r="CR62" s="39"/>
      <c r="CS62" s="40"/>
      <c r="CT62" s="39"/>
      <c r="CU62" s="38"/>
      <c r="CV62" s="39"/>
      <c r="CW62" s="40">
        <v>3</v>
      </c>
      <c r="CX62" s="39">
        <v>3</v>
      </c>
      <c r="CY62" s="38">
        <v>1</v>
      </c>
      <c r="CZ62" s="39">
        <v>0.6</v>
      </c>
      <c r="DA62" s="40"/>
      <c r="DB62" s="39"/>
      <c r="DC62" s="38"/>
      <c r="DD62" s="39"/>
      <c r="DE62" s="40"/>
      <c r="DF62" s="39"/>
      <c r="DG62" s="38"/>
      <c r="DH62" s="39"/>
      <c r="DI62" s="40"/>
      <c r="DJ62" s="39"/>
      <c r="DK62" s="38"/>
      <c r="DL62" s="39"/>
      <c r="DM62" s="40"/>
      <c r="DN62" s="39"/>
      <c r="DO62" s="38">
        <v>2</v>
      </c>
      <c r="DP62" s="39">
        <v>3.2</v>
      </c>
      <c r="DQ62" s="40"/>
      <c r="DR62" s="39"/>
      <c r="DS62" s="38"/>
      <c r="DT62" s="39"/>
      <c r="DU62" s="40">
        <v>1</v>
      </c>
      <c r="DV62" s="39">
        <v>1</v>
      </c>
      <c r="DW62" s="73">
        <f t="shared" si="2"/>
        <v>16</v>
      </c>
      <c r="DX62" s="74">
        <f t="shared" si="3"/>
        <v>17.899999999999999</v>
      </c>
    </row>
    <row r="63" spans="1:128" ht="22.5" customHeight="1" x14ac:dyDescent="0.25">
      <c r="A63" s="280" t="s">
        <v>162</v>
      </c>
      <c r="B63" s="10" t="s">
        <v>12</v>
      </c>
      <c r="C63" s="10"/>
      <c r="D63" s="11"/>
      <c r="E63" s="12">
        <v>1</v>
      </c>
      <c r="F63" s="11">
        <v>0.4</v>
      </c>
      <c r="G63" s="10"/>
      <c r="H63" s="11"/>
      <c r="I63" s="12">
        <v>1</v>
      </c>
      <c r="J63" s="11">
        <v>0.1</v>
      </c>
      <c r="K63" s="10"/>
      <c r="L63" s="11"/>
      <c r="M63" s="12">
        <v>1</v>
      </c>
      <c r="N63" s="11">
        <v>0.4</v>
      </c>
      <c r="O63" s="10"/>
      <c r="P63" s="11"/>
      <c r="Q63" s="12">
        <v>1</v>
      </c>
      <c r="R63" s="11">
        <v>0.6</v>
      </c>
      <c r="S63" s="10"/>
      <c r="T63" s="11"/>
      <c r="U63" s="12"/>
      <c r="V63" s="11"/>
      <c r="W63" s="10"/>
      <c r="X63" s="11"/>
      <c r="Y63" s="12">
        <v>1</v>
      </c>
      <c r="Z63" s="11">
        <v>0.2</v>
      </c>
      <c r="AA63" s="10"/>
      <c r="AB63" s="11"/>
      <c r="AC63" s="12">
        <v>1</v>
      </c>
      <c r="AD63" s="11">
        <v>0.4</v>
      </c>
      <c r="AE63" s="10"/>
      <c r="AF63" s="11"/>
      <c r="AG63" s="12"/>
      <c r="AH63" s="11"/>
      <c r="AI63" s="10"/>
      <c r="AJ63" s="11"/>
      <c r="AK63" s="12">
        <v>1</v>
      </c>
      <c r="AL63" s="11">
        <v>0.8</v>
      </c>
      <c r="AM63" s="10"/>
      <c r="AN63" s="11"/>
      <c r="AO63" s="12">
        <v>1</v>
      </c>
      <c r="AP63" s="11">
        <v>0.6</v>
      </c>
      <c r="AQ63" s="10"/>
      <c r="AR63" s="11"/>
      <c r="AS63" s="12"/>
      <c r="AT63" s="11"/>
      <c r="AU63" s="10"/>
      <c r="AV63" s="11"/>
      <c r="AW63" s="12"/>
      <c r="AX63" s="11"/>
      <c r="AY63" s="10"/>
      <c r="AZ63" s="11"/>
      <c r="BA63" s="12">
        <v>1</v>
      </c>
      <c r="BB63" s="11">
        <v>0.2</v>
      </c>
      <c r="BC63" s="10"/>
      <c r="BD63" s="11"/>
      <c r="BE63" s="12">
        <v>1</v>
      </c>
      <c r="BF63" s="11">
        <v>0.4</v>
      </c>
      <c r="BG63" s="10"/>
      <c r="BH63" s="11"/>
      <c r="BI63" s="12">
        <v>1</v>
      </c>
      <c r="BJ63" s="11">
        <v>0.6</v>
      </c>
      <c r="BK63" s="10"/>
      <c r="BL63" s="11"/>
      <c r="BM63" s="12">
        <v>1</v>
      </c>
      <c r="BN63" s="11">
        <v>0.5</v>
      </c>
      <c r="BO63" s="10"/>
      <c r="BP63" s="11"/>
      <c r="BQ63" s="12">
        <v>1</v>
      </c>
      <c r="BR63" s="11">
        <v>0.3</v>
      </c>
      <c r="BS63" s="10"/>
      <c r="BT63" s="11"/>
      <c r="BU63" s="12">
        <v>1</v>
      </c>
      <c r="BV63" s="11">
        <v>0.5</v>
      </c>
      <c r="BW63" s="10"/>
      <c r="BX63" s="11"/>
      <c r="BY63" s="12"/>
      <c r="BZ63" s="11"/>
      <c r="CA63" s="10"/>
      <c r="CB63" s="11"/>
      <c r="CC63" s="12">
        <v>1</v>
      </c>
      <c r="CD63" s="11">
        <v>0.8</v>
      </c>
      <c r="CE63" s="10"/>
      <c r="CF63" s="11"/>
      <c r="CG63" s="12">
        <v>1</v>
      </c>
      <c r="CH63" s="11">
        <v>0.3</v>
      </c>
      <c r="CI63" s="10"/>
      <c r="CJ63" s="11"/>
      <c r="CK63" s="12"/>
      <c r="CL63" s="11"/>
      <c r="CM63" s="10"/>
      <c r="CN63" s="11"/>
      <c r="CO63" s="12">
        <v>1</v>
      </c>
      <c r="CP63" s="11">
        <v>0.4</v>
      </c>
      <c r="CQ63" s="10"/>
      <c r="CR63" s="11"/>
      <c r="CS63" s="12">
        <v>1</v>
      </c>
      <c r="CT63" s="11">
        <v>0.7</v>
      </c>
      <c r="CU63" s="10"/>
      <c r="CV63" s="11"/>
      <c r="CW63" s="12"/>
      <c r="CX63" s="11"/>
      <c r="CY63" s="10"/>
      <c r="CZ63" s="11"/>
      <c r="DA63" s="12"/>
      <c r="DB63" s="11"/>
      <c r="DC63" s="10"/>
      <c r="DD63" s="11"/>
      <c r="DE63" s="12">
        <v>1</v>
      </c>
      <c r="DF63" s="11">
        <v>0.3</v>
      </c>
      <c r="DG63" s="10"/>
      <c r="DH63" s="11"/>
      <c r="DI63" s="12">
        <v>1</v>
      </c>
      <c r="DJ63" s="11">
        <v>0.5</v>
      </c>
      <c r="DK63" s="10"/>
      <c r="DL63" s="11"/>
      <c r="DM63" s="12"/>
      <c r="DN63" s="11"/>
      <c r="DO63" s="10"/>
      <c r="DP63" s="11"/>
      <c r="DQ63" s="12">
        <v>1</v>
      </c>
      <c r="DR63" s="11">
        <v>0.8</v>
      </c>
      <c r="DS63" s="10"/>
      <c r="DT63" s="11"/>
      <c r="DU63" s="12"/>
      <c r="DV63" s="11"/>
      <c r="DW63" s="59">
        <f t="shared" si="2"/>
        <v>21</v>
      </c>
      <c r="DX63" s="60">
        <f t="shared" si="3"/>
        <v>9.8000000000000007</v>
      </c>
    </row>
    <row r="64" spans="1:128" ht="22.5" customHeight="1" x14ac:dyDescent="0.25">
      <c r="A64" s="28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81"/>
      <c r="B65" s="19" t="s">
        <v>24</v>
      </c>
      <c r="C65" s="19"/>
      <c r="D65" s="20"/>
      <c r="E65" s="21">
        <v>1</v>
      </c>
      <c r="F65" s="20">
        <v>3</v>
      </c>
      <c r="G65" s="19"/>
      <c r="H65" s="20"/>
      <c r="I65" s="21"/>
      <c r="J65" s="20"/>
      <c r="K65" s="19"/>
      <c r="L65" s="20"/>
      <c r="M65" s="21">
        <v>1</v>
      </c>
      <c r="N65" s="20">
        <v>0.8</v>
      </c>
      <c r="O65" s="19"/>
      <c r="P65" s="20"/>
      <c r="Q65" s="21">
        <v>1</v>
      </c>
      <c r="R65" s="20">
        <v>0.7</v>
      </c>
      <c r="S65" s="19"/>
      <c r="T65" s="20"/>
      <c r="U65" s="21"/>
      <c r="V65" s="20"/>
      <c r="W65" s="19"/>
      <c r="X65" s="20"/>
      <c r="Y65" s="21">
        <v>1</v>
      </c>
      <c r="Z65" s="20">
        <v>0.2</v>
      </c>
      <c r="AA65" s="19"/>
      <c r="AB65" s="20"/>
      <c r="AC65" s="21">
        <v>1</v>
      </c>
      <c r="AD65" s="20">
        <v>1</v>
      </c>
      <c r="AE65" s="19"/>
      <c r="AF65" s="20"/>
      <c r="AG65" s="21"/>
      <c r="AH65" s="20"/>
      <c r="AI65" s="19"/>
      <c r="AJ65" s="20"/>
      <c r="AK65" s="21">
        <v>1</v>
      </c>
      <c r="AL65" s="20">
        <v>0.7</v>
      </c>
      <c r="AM65" s="19"/>
      <c r="AN65" s="20"/>
      <c r="AO65" s="21">
        <v>2</v>
      </c>
      <c r="AP65" s="20">
        <v>0.9</v>
      </c>
      <c r="AQ65" s="19"/>
      <c r="AR65" s="20"/>
      <c r="AS65" s="21"/>
      <c r="AT65" s="20"/>
      <c r="AU65" s="19"/>
      <c r="AV65" s="20"/>
      <c r="AW65" s="21"/>
      <c r="AX65" s="20"/>
      <c r="AY65" s="19"/>
      <c r="AZ65" s="20"/>
      <c r="BA65" s="21">
        <v>1</v>
      </c>
      <c r="BB65" s="20">
        <v>0.6</v>
      </c>
      <c r="BC65" s="19"/>
      <c r="BD65" s="20"/>
      <c r="BE65" s="21">
        <v>1</v>
      </c>
      <c r="BF65" s="20">
        <v>0.6</v>
      </c>
      <c r="BG65" s="19"/>
      <c r="BH65" s="20"/>
      <c r="BI65" s="21">
        <v>2</v>
      </c>
      <c r="BJ65" s="20">
        <v>0.5</v>
      </c>
      <c r="BK65" s="19"/>
      <c r="BL65" s="20"/>
      <c r="BM65" s="21">
        <v>1</v>
      </c>
      <c r="BN65" s="20">
        <v>0.7</v>
      </c>
      <c r="BO65" s="19"/>
      <c r="BP65" s="20"/>
      <c r="BQ65" s="21">
        <v>1</v>
      </c>
      <c r="BR65" s="20">
        <v>0.6</v>
      </c>
      <c r="BS65" s="19"/>
      <c r="BT65" s="20"/>
      <c r="BU65" s="21">
        <v>1</v>
      </c>
      <c r="BV65" s="20">
        <v>0.8</v>
      </c>
      <c r="BW65" s="19"/>
      <c r="BX65" s="20"/>
      <c r="BY65" s="21"/>
      <c r="BZ65" s="20"/>
      <c r="CA65" s="19"/>
      <c r="CB65" s="20"/>
      <c r="CC65" s="21">
        <v>1</v>
      </c>
      <c r="CD65" s="20">
        <v>1</v>
      </c>
      <c r="CE65" s="19"/>
      <c r="CF65" s="20"/>
      <c r="CG65" s="21">
        <v>1</v>
      </c>
      <c r="CH65" s="20">
        <v>0.6</v>
      </c>
      <c r="CI65" s="19"/>
      <c r="CJ65" s="20"/>
      <c r="CK65" s="21"/>
      <c r="CL65" s="20"/>
      <c r="CM65" s="19"/>
      <c r="CN65" s="20"/>
      <c r="CO65" s="21">
        <v>1</v>
      </c>
      <c r="CP65" s="20">
        <v>0.7</v>
      </c>
      <c r="CQ65" s="19"/>
      <c r="CR65" s="20"/>
      <c r="CS65" s="21">
        <v>2</v>
      </c>
      <c r="CT65" s="20">
        <v>0.4</v>
      </c>
      <c r="CU65" s="19"/>
      <c r="CV65" s="20"/>
      <c r="CW65" s="21"/>
      <c r="CX65" s="20"/>
      <c r="CY65" s="19"/>
      <c r="CZ65" s="20"/>
      <c r="DA65" s="21"/>
      <c r="DB65" s="20"/>
      <c r="DC65" s="19"/>
      <c r="DD65" s="20"/>
      <c r="DE65" s="21"/>
      <c r="DF65" s="20"/>
      <c r="DG65" s="19"/>
      <c r="DH65" s="20"/>
      <c r="DI65" s="21">
        <v>1</v>
      </c>
      <c r="DJ65" s="20">
        <v>0.8</v>
      </c>
      <c r="DK65" s="19"/>
      <c r="DL65" s="20"/>
      <c r="DM65" s="21"/>
      <c r="DN65" s="20"/>
      <c r="DO65" s="19"/>
      <c r="DP65" s="20"/>
      <c r="DQ65" s="21">
        <v>1</v>
      </c>
      <c r="DR65" s="20">
        <v>0.6</v>
      </c>
      <c r="DS65" s="19"/>
      <c r="DT65" s="20"/>
      <c r="DU65" s="21"/>
      <c r="DV65" s="20"/>
      <c r="DW65" s="63">
        <f t="shared" si="2"/>
        <v>22</v>
      </c>
      <c r="DX65" s="64">
        <f t="shared" si="3"/>
        <v>15.2</v>
      </c>
    </row>
    <row r="66" spans="1:128" ht="22.5" customHeight="1" x14ac:dyDescent="0.25">
      <c r="A66" s="28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8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8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80" t="s">
        <v>38</v>
      </c>
      <c r="B69" s="10" t="s">
        <v>12</v>
      </c>
      <c r="C69" s="10">
        <v>6</v>
      </c>
      <c r="D69" s="11">
        <v>4.8</v>
      </c>
      <c r="E69" s="12">
        <v>4</v>
      </c>
      <c r="F69" s="11">
        <v>4.5</v>
      </c>
      <c r="G69" s="10">
        <v>3</v>
      </c>
      <c r="H69" s="11">
        <v>2.5</v>
      </c>
      <c r="I69" s="12">
        <v>6</v>
      </c>
      <c r="J69" s="11">
        <v>3.4</v>
      </c>
      <c r="K69" s="10">
        <v>1</v>
      </c>
      <c r="L69" s="11">
        <v>1.8</v>
      </c>
      <c r="M69" s="12">
        <v>6</v>
      </c>
      <c r="N69" s="11">
        <v>4.0999999999999996</v>
      </c>
      <c r="O69" s="10">
        <v>6</v>
      </c>
      <c r="P69" s="11">
        <v>6.3</v>
      </c>
      <c r="Q69" s="12"/>
      <c r="R69" s="11"/>
      <c r="S69" s="10">
        <v>5</v>
      </c>
      <c r="T69" s="11">
        <v>2.6</v>
      </c>
      <c r="U69" s="12">
        <v>2</v>
      </c>
      <c r="V69" s="11">
        <v>2</v>
      </c>
      <c r="W69" s="10">
        <v>2</v>
      </c>
      <c r="X69" s="11">
        <v>1.4</v>
      </c>
      <c r="Y69" s="12">
        <v>4</v>
      </c>
      <c r="Z69" s="11">
        <v>1</v>
      </c>
      <c r="AA69" s="10">
        <v>4</v>
      </c>
      <c r="AB69" s="11">
        <v>1.5</v>
      </c>
      <c r="AC69" s="12">
        <v>6</v>
      </c>
      <c r="AD69" s="11">
        <v>2</v>
      </c>
      <c r="AE69" s="10">
        <v>1</v>
      </c>
      <c r="AF69" s="11">
        <v>0.5</v>
      </c>
      <c r="AG69" s="12">
        <v>4</v>
      </c>
      <c r="AH69" s="11">
        <v>1.5</v>
      </c>
      <c r="AI69" s="10">
        <v>1</v>
      </c>
      <c r="AJ69" s="11">
        <v>1</v>
      </c>
      <c r="AK69" s="12">
        <v>5</v>
      </c>
      <c r="AL69" s="11">
        <v>1.3</v>
      </c>
      <c r="AM69" s="10">
        <v>2</v>
      </c>
      <c r="AN69" s="11">
        <v>3.6</v>
      </c>
      <c r="AO69" s="12">
        <v>2</v>
      </c>
      <c r="AP69" s="11">
        <v>0.8</v>
      </c>
      <c r="AQ69" s="10">
        <v>1</v>
      </c>
      <c r="AR69" s="11">
        <v>3.2</v>
      </c>
      <c r="AS69" s="12">
        <v>1</v>
      </c>
      <c r="AT69" s="11">
        <v>0.5</v>
      </c>
      <c r="AU69" s="10">
        <v>3</v>
      </c>
      <c r="AV69" s="11">
        <v>2</v>
      </c>
      <c r="AW69" s="12">
        <v>3</v>
      </c>
      <c r="AX69" s="11">
        <v>1.3</v>
      </c>
      <c r="AY69" s="10">
        <v>1</v>
      </c>
      <c r="AZ69" s="11">
        <v>1</v>
      </c>
      <c r="BA69" s="12">
        <v>1</v>
      </c>
      <c r="BB69" s="11">
        <v>0.6</v>
      </c>
      <c r="BC69" s="10">
        <v>1</v>
      </c>
      <c r="BD69" s="11">
        <v>1.4</v>
      </c>
      <c r="BE69" s="12">
        <v>8</v>
      </c>
      <c r="BF69" s="11">
        <v>2.4</v>
      </c>
      <c r="BG69" s="10">
        <v>3</v>
      </c>
      <c r="BH69" s="11">
        <v>3.5</v>
      </c>
      <c r="BI69" s="12">
        <v>6</v>
      </c>
      <c r="BJ69" s="11">
        <v>2</v>
      </c>
      <c r="BK69" s="10">
        <v>3</v>
      </c>
      <c r="BL69" s="11">
        <v>2.2999999999999998</v>
      </c>
      <c r="BM69" s="12">
        <v>6</v>
      </c>
      <c r="BN69" s="11">
        <v>2.4</v>
      </c>
      <c r="BO69" s="10">
        <v>2</v>
      </c>
      <c r="BP69" s="11">
        <v>3.1</v>
      </c>
      <c r="BQ69" s="12">
        <v>2</v>
      </c>
      <c r="BR69" s="11">
        <v>4.5</v>
      </c>
      <c r="BS69" s="10"/>
      <c r="BT69" s="11"/>
      <c r="BU69" s="12">
        <v>5</v>
      </c>
      <c r="BV69" s="11">
        <v>1.8</v>
      </c>
      <c r="BW69" s="10">
        <v>3</v>
      </c>
      <c r="BX69" s="11">
        <v>2.9</v>
      </c>
      <c r="BY69" s="12"/>
      <c r="BZ69" s="11"/>
      <c r="CA69" s="10">
        <v>1</v>
      </c>
      <c r="CB69" s="11">
        <v>1</v>
      </c>
      <c r="CC69" s="12">
        <v>3</v>
      </c>
      <c r="CD69" s="11">
        <v>1.3</v>
      </c>
      <c r="CE69" s="10">
        <v>3</v>
      </c>
      <c r="CF69" s="11">
        <v>1.2</v>
      </c>
      <c r="CG69" s="12">
        <v>7</v>
      </c>
      <c r="CH69" s="11">
        <v>3.3</v>
      </c>
      <c r="CI69" s="10">
        <v>7</v>
      </c>
      <c r="CJ69" s="11">
        <v>4.7</v>
      </c>
      <c r="CK69" s="12">
        <v>6</v>
      </c>
      <c r="CL69" s="11">
        <v>2</v>
      </c>
      <c r="CM69" s="10">
        <v>2</v>
      </c>
      <c r="CN69" s="11">
        <v>1.5</v>
      </c>
      <c r="CO69" s="12">
        <v>3</v>
      </c>
      <c r="CP69" s="11">
        <v>3.6</v>
      </c>
      <c r="CQ69" s="10">
        <v>1</v>
      </c>
      <c r="CR69" s="11">
        <v>1</v>
      </c>
      <c r="CS69" s="12">
        <v>5</v>
      </c>
      <c r="CT69" s="11">
        <v>1.4</v>
      </c>
      <c r="CU69" s="10">
        <v>2</v>
      </c>
      <c r="CV69" s="11">
        <v>2.5</v>
      </c>
      <c r="CW69" s="12">
        <v>5</v>
      </c>
      <c r="CX69" s="11">
        <v>1.8</v>
      </c>
      <c r="CY69" s="10">
        <v>2</v>
      </c>
      <c r="CZ69" s="11">
        <v>1</v>
      </c>
      <c r="DA69" s="12">
        <v>2</v>
      </c>
      <c r="DB69" s="11">
        <v>1.4</v>
      </c>
      <c r="DC69" s="10">
        <v>2</v>
      </c>
      <c r="DD69" s="11">
        <v>1.8</v>
      </c>
      <c r="DE69" s="12">
        <v>5</v>
      </c>
      <c r="DF69" s="11">
        <v>2.2999999999999998</v>
      </c>
      <c r="DG69" s="10">
        <v>2</v>
      </c>
      <c r="DH69" s="11">
        <v>1.5</v>
      </c>
      <c r="DI69" s="12">
        <v>4</v>
      </c>
      <c r="DJ69" s="11">
        <v>1.6</v>
      </c>
      <c r="DK69" s="10">
        <v>2</v>
      </c>
      <c r="DL69" s="11">
        <v>1.3</v>
      </c>
      <c r="DM69" s="12">
        <v>2</v>
      </c>
      <c r="DN69" s="11">
        <v>1.5</v>
      </c>
      <c r="DO69" s="10">
        <v>3</v>
      </c>
      <c r="DP69" s="11">
        <v>0.8</v>
      </c>
      <c r="DQ69" s="12">
        <v>2</v>
      </c>
      <c r="DR69" s="11">
        <v>1.5</v>
      </c>
      <c r="DS69" s="10">
        <v>3</v>
      </c>
      <c r="DT69" s="11">
        <v>3</v>
      </c>
      <c r="DU69" s="12">
        <v>3</v>
      </c>
      <c r="DV69" s="11">
        <v>3.5</v>
      </c>
      <c r="DW69" s="59">
        <f t="shared" si="2"/>
        <v>196</v>
      </c>
      <c r="DX69" s="60">
        <f t="shared" si="3"/>
        <v>127.99999999999999</v>
      </c>
    </row>
    <row r="70" spans="1:128" ht="22.5" customHeight="1" x14ac:dyDescent="0.25">
      <c r="A70" s="281"/>
      <c r="B70" s="15" t="s">
        <v>14</v>
      </c>
      <c r="C70" s="15"/>
      <c r="D70" s="16"/>
      <c r="E70" s="17"/>
      <c r="F70" s="16"/>
      <c r="G70" s="15"/>
      <c r="H70" s="16"/>
      <c r="I70" s="17">
        <v>1</v>
      </c>
      <c r="J70" s="16">
        <v>0.5</v>
      </c>
      <c r="K70" s="15"/>
      <c r="L70" s="16"/>
      <c r="M70" s="17"/>
      <c r="N70" s="16"/>
      <c r="O70" s="15"/>
      <c r="P70" s="16"/>
      <c r="Q70" s="17"/>
      <c r="R70" s="16"/>
      <c r="S70" s="15"/>
      <c r="T70" s="16"/>
      <c r="U70" s="17"/>
      <c r="V70" s="16"/>
      <c r="W70" s="15"/>
      <c r="X70" s="16"/>
      <c r="Y70" s="17"/>
      <c r="Z70" s="16"/>
      <c r="AA70" s="15"/>
      <c r="AB70" s="16"/>
      <c r="AC70" s="17"/>
      <c r="AD70" s="16"/>
      <c r="AE70" s="15"/>
      <c r="AF70" s="16"/>
      <c r="AG70" s="17">
        <v>1</v>
      </c>
      <c r="AH70" s="16">
        <v>0.5</v>
      </c>
      <c r="AI70" s="15">
        <v>1</v>
      </c>
      <c r="AJ70" s="16">
        <v>0.9</v>
      </c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>
        <v>1</v>
      </c>
      <c r="BD70" s="16">
        <v>0.5</v>
      </c>
      <c r="BE70" s="17"/>
      <c r="BF70" s="16"/>
      <c r="BG70" s="15"/>
      <c r="BH70" s="16"/>
      <c r="BI70" s="17">
        <v>1</v>
      </c>
      <c r="BJ70" s="16">
        <v>0.6</v>
      </c>
      <c r="BK70" s="15"/>
      <c r="BL70" s="16"/>
      <c r="BM70" s="17"/>
      <c r="BN70" s="16"/>
      <c r="BO70" s="15">
        <v>1</v>
      </c>
      <c r="BP70" s="16">
        <v>0.8</v>
      </c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>
        <v>1</v>
      </c>
      <c r="CL70" s="16">
        <v>0.5</v>
      </c>
      <c r="CM70" s="15">
        <v>2</v>
      </c>
      <c r="CN70" s="16">
        <v>1</v>
      </c>
      <c r="CO70" s="17"/>
      <c r="CP70" s="16"/>
      <c r="CQ70" s="15"/>
      <c r="CR70" s="16"/>
      <c r="CS70" s="17"/>
      <c r="CT70" s="16"/>
      <c r="CU70" s="15"/>
      <c r="CV70" s="16"/>
      <c r="CW70" s="17"/>
      <c r="CX70" s="16"/>
      <c r="CY70" s="15"/>
      <c r="CZ70" s="16"/>
      <c r="DA70" s="17"/>
      <c r="DB70" s="16"/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>
        <v>2</v>
      </c>
      <c r="DN70" s="16">
        <v>1.1000000000000001</v>
      </c>
      <c r="DO70" s="15">
        <v>1</v>
      </c>
      <c r="DP70" s="16">
        <v>0.4</v>
      </c>
      <c r="DQ70" s="17"/>
      <c r="DR70" s="16"/>
      <c r="DS70" s="15"/>
      <c r="DT70" s="16"/>
      <c r="DU70" s="17"/>
      <c r="DV70" s="16"/>
      <c r="DW70" s="61">
        <f t="shared" si="2"/>
        <v>12</v>
      </c>
      <c r="DX70" s="62">
        <f t="shared" si="3"/>
        <v>6.8000000000000007</v>
      </c>
    </row>
    <row r="71" spans="1:128" ht="22.5" customHeight="1" x14ac:dyDescent="0.25">
      <c r="A71" s="281"/>
      <c r="B71" s="19" t="s">
        <v>24</v>
      </c>
      <c r="C71" s="19"/>
      <c r="D71" s="20"/>
      <c r="E71" s="21">
        <v>2</v>
      </c>
      <c r="F71" s="20">
        <v>4</v>
      </c>
      <c r="G71" s="19"/>
      <c r="H71" s="20"/>
      <c r="I71" s="21">
        <v>1</v>
      </c>
      <c r="J71" s="20">
        <v>1.5</v>
      </c>
      <c r="K71" s="19">
        <v>1</v>
      </c>
      <c r="L71" s="20">
        <v>1</v>
      </c>
      <c r="M71" s="21"/>
      <c r="N71" s="20"/>
      <c r="O71" s="19">
        <v>2</v>
      </c>
      <c r="P71" s="20">
        <v>3</v>
      </c>
      <c r="Q71" s="21"/>
      <c r="R71" s="20"/>
      <c r="S71" s="19"/>
      <c r="T71" s="20"/>
      <c r="U71" s="21"/>
      <c r="V71" s="20"/>
      <c r="W71" s="19"/>
      <c r="X71" s="20"/>
      <c r="Y71" s="21">
        <v>1</v>
      </c>
      <c r="Z71" s="20">
        <v>1.5</v>
      </c>
      <c r="AA71" s="19">
        <v>1</v>
      </c>
      <c r="AB71" s="20">
        <v>1</v>
      </c>
      <c r="AC71" s="21"/>
      <c r="AD71" s="20"/>
      <c r="AE71" s="19">
        <v>2</v>
      </c>
      <c r="AF71" s="20">
        <v>1.6</v>
      </c>
      <c r="AG71" s="21"/>
      <c r="AH71" s="20"/>
      <c r="AI71" s="19">
        <v>1</v>
      </c>
      <c r="AJ71" s="20">
        <v>4.2</v>
      </c>
      <c r="AK71" s="21"/>
      <c r="AL71" s="20"/>
      <c r="AM71" s="19">
        <v>1</v>
      </c>
      <c r="AN71" s="20">
        <v>1.5</v>
      </c>
      <c r="AO71" s="21"/>
      <c r="AP71" s="20"/>
      <c r="AQ71" s="19">
        <v>1</v>
      </c>
      <c r="AR71" s="20">
        <v>1</v>
      </c>
      <c r="AS71" s="21"/>
      <c r="AT71" s="20"/>
      <c r="AU71" s="19"/>
      <c r="AV71" s="20"/>
      <c r="AW71" s="21"/>
      <c r="AX71" s="20"/>
      <c r="AY71" s="19">
        <v>1</v>
      </c>
      <c r="AZ71" s="20">
        <v>1.5</v>
      </c>
      <c r="BA71" s="21"/>
      <c r="BB71" s="20"/>
      <c r="BC71" s="19"/>
      <c r="BD71" s="20"/>
      <c r="BE71" s="21">
        <v>1</v>
      </c>
      <c r="BF71" s="20">
        <v>1</v>
      </c>
      <c r="BG71" s="19"/>
      <c r="BH71" s="20"/>
      <c r="BI71" s="21"/>
      <c r="BJ71" s="20"/>
      <c r="BK71" s="19">
        <v>1</v>
      </c>
      <c r="BL71" s="20">
        <v>2</v>
      </c>
      <c r="BM71" s="21"/>
      <c r="BN71" s="20"/>
      <c r="BO71" s="19"/>
      <c r="BP71" s="20"/>
      <c r="BQ71" s="21"/>
      <c r="BR71" s="20"/>
      <c r="BS71" s="19">
        <v>1</v>
      </c>
      <c r="BT71" s="20">
        <v>1</v>
      </c>
      <c r="BU71" s="21">
        <v>1</v>
      </c>
      <c r="BV71" s="20">
        <v>1.2</v>
      </c>
      <c r="BW71" s="19"/>
      <c r="BX71" s="20"/>
      <c r="BY71" s="21"/>
      <c r="BZ71" s="20"/>
      <c r="CA71" s="19"/>
      <c r="CB71" s="20"/>
      <c r="CC71" s="21"/>
      <c r="CD71" s="20"/>
      <c r="CE71" s="19">
        <v>1</v>
      </c>
      <c r="CF71" s="20">
        <v>0.8</v>
      </c>
      <c r="CG71" s="21"/>
      <c r="CH71" s="20"/>
      <c r="CI71" s="19"/>
      <c r="CJ71" s="20"/>
      <c r="CK71" s="21">
        <v>1</v>
      </c>
      <c r="CL71" s="20">
        <v>1</v>
      </c>
      <c r="CM71" s="19"/>
      <c r="CN71" s="20"/>
      <c r="CO71" s="21">
        <v>3</v>
      </c>
      <c r="CP71" s="20">
        <v>4.5</v>
      </c>
      <c r="CQ71" s="19"/>
      <c r="CR71" s="20"/>
      <c r="CS71" s="21"/>
      <c r="CT71" s="20"/>
      <c r="CU71" s="19">
        <v>1</v>
      </c>
      <c r="CV71" s="20">
        <v>2</v>
      </c>
      <c r="CW71" s="21"/>
      <c r="CX71" s="20"/>
      <c r="CY71" s="19"/>
      <c r="CZ71" s="20"/>
      <c r="DA71" s="21"/>
      <c r="DB71" s="20"/>
      <c r="DC71" s="19"/>
      <c r="DD71" s="20"/>
      <c r="DE71" s="21"/>
      <c r="DF71" s="20"/>
      <c r="DG71" s="19">
        <v>2</v>
      </c>
      <c r="DH71" s="20">
        <v>2</v>
      </c>
      <c r="DI71" s="21"/>
      <c r="DJ71" s="20"/>
      <c r="DK71" s="19">
        <v>1</v>
      </c>
      <c r="DL71" s="20">
        <v>1</v>
      </c>
      <c r="DM71" s="21"/>
      <c r="DN71" s="20"/>
      <c r="DO71" s="19">
        <v>1</v>
      </c>
      <c r="DP71" s="20">
        <v>0.8</v>
      </c>
      <c r="DQ71" s="21"/>
      <c r="DR71" s="20"/>
      <c r="DS71" s="19"/>
      <c r="DT71" s="20"/>
      <c r="DU71" s="21"/>
      <c r="DV71" s="20"/>
      <c r="DW71" s="63">
        <f t="shared" si="2"/>
        <v>28</v>
      </c>
      <c r="DX71" s="64">
        <f t="shared" si="3"/>
        <v>39.099999999999994</v>
      </c>
    </row>
    <row r="72" spans="1:128" ht="22.5" customHeight="1" x14ac:dyDescent="0.25">
      <c r="A72" s="28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8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>
        <v>1</v>
      </c>
      <c r="BN73" s="20">
        <v>0.8</v>
      </c>
      <c r="BO73" s="34"/>
      <c r="BP73" s="20"/>
      <c r="BQ73" s="36"/>
      <c r="BR73" s="20"/>
      <c r="BS73" s="34"/>
      <c r="BT73" s="20"/>
      <c r="BU73" s="36">
        <v>1</v>
      </c>
      <c r="BV73" s="20">
        <v>0.3</v>
      </c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>
        <v>1</v>
      </c>
      <c r="CL73" s="20">
        <v>0.3</v>
      </c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>
        <v>1</v>
      </c>
      <c r="DD73" s="20">
        <v>0.3</v>
      </c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4</v>
      </c>
      <c r="DX73" s="72">
        <f t="shared" si="3"/>
        <v>1.7000000000000002</v>
      </c>
    </row>
    <row r="74" spans="1:128" ht="22.5" customHeight="1" thickBot="1" x14ac:dyDescent="0.3">
      <c r="A74" s="28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80" t="s">
        <v>40</v>
      </c>
      <c r="B75" s="51" t="s">
        <v>12</v>
      </c>
      <c r="C75" s="51"/>
      <c r="D75" s="52"/>
      <c r="E75" s="53"/>
      <c r="F75" s="52"/>
      <c r="G75" s="51">
        <v>1</v>
      </c>
      <c r="H75" s="52">
        <v>0.3</v>
      </c>
      <c r="I75" s="53"/>
      <c r="J75" s="52"/>
      <c r="K75" s="51">
        <v>1</v>
      </c>
      <c r="L75" s="52">
        <v>3.5</v>
      </c>
      <c r="M75" s="53"/>
      <c r="N75" s="52"/>
      <c r="O75" s="51"/>
      <c r="P75" s="52"/>
      <c r="Q75" s="53">
        <v>1</v>
      </c>
      <c r="R75" s="52">
        <v>0.2</v>
      </c>
      <c r="S75" s="51">
        <v>1</v>
      </c>
      <c r="T75" s="52">
        <v>3</v>
      </c>
      <c r="U75" s="53"/>
      <c r="V75" s="52"/>
      <c r="W75" s="51"/>
      <c r="X75" s="52"/>
      <c r="Y75" s="53">
        <v>1</v>
      </c>
      <c r="Z75" s="52">
        <v>0.3</v>
      </c>
      <c r="AA75" s="51"/>
      <c r="AB75" s="52"/>
      <c r="AC75" s="53">
        <v>1</v>
      </c>
      <c r="AD75" s="52">
        <v>0.2</v>
      </c>
      <c r="AE75" s="51"/>
      <c r="AF75" s="52"/>
      <c r="AG75" s="53"/>
      <c r="AH75" s="52"/>
      <c r="AI75" s="51">
        <v>1</v>
      </c>
      <c r="AJ75" s="52">
        <v>0.6</v>
      </c>
      <c r="AK75" s="53"/>
      <c r="AL75" s="52"/>
      <c r="AM75" s="51"/>
      <c r="AN75" s="52"/>
      <c r="AO75" s="53">
        <v>1</v>
      </c>
      <c r="AP75" s="52">
        <v>0.3</v>
      </c>
      <c r="AQ75" s="51"/>
      <c r="AR75" s="52"/>
      <c r="AS75" s="53">
        <v>1</v>
      </c>
      <c r="AT75" s="52">
        <v>0.4</v>
      </c>
      <c r="AU75" s="51">
        <v>2</v>
      </c>
      <c r="AV75" s="52">
        <v>1</v>
      </c>
      <c r="AW75" s="53">
        <v>1</v>
      </c>
      <c r="AX75" s="52">
        <v>0.7</v>
      </c>
      <c r="AY75" s="51">
        <v>1</v>
      </c>
      <c r="AZ75" s="52">
        <v>0.3</v>
      </c>
      <c r="BA75" s="53"/>
      <c r="BB75" s="52"/>
      <c r="BC75" s="51">
        <v>1</v>
      </c>
      <c r="BD75" s="52">
        <v>0.2</v>
      </c>
      <c r="BE75" s="53"/>
      <c r="BF75" s="52"/>
      <c r="BG75" s="51">
        <v>1</v>
      </c>
      <c r="BH75" s="52">
        <v>0.4</v>
      </c>
      <c r="BI75" s="53"/>
      <c r="BJ75" s="52"/>
      <c r="BK75" s="51">
        <v>2</v>
      </c>
      <c r="BL75" s="52">
        <v>1</v>
      </c>
      <c r="BM75" s="53"/>
      <c r="BN75" s="52"/>
      <c r="BO75" s="51"/>
      <c r="BP75" s="52"/>
      <c r="BQ75" s="53"/>
      <c r="BR75" s="52"/>
      <c r="BS75" s="51">
        <v>1</v>
      </c>
      <c r="BT75" s="52">
        <v>0.6</v>
      </c>
      <c r="BU75" s="53"/>
      <c r="BV75" s="52"/>
      <c r="BW75" s="51">
        <v>2</v>
      </c>
      <c r="BX75" s="52">
        <v>0.7</v>
      </c>
      <c r="BY75" s="53"/>
      <c r="BZ75" s="52"/>
      <c r="CA75" s="51">
        <v>1</v>
      </c>
      <c r="CB75" s="52">
        <v>0.4</v>
      </c>
      <c r="CC75" s="53"/>
      <c r="CD75" s="52"/>
      <c r="CE75" s="51"/>
      <c r="CF75" s="52"/>
      <c r="CG75" s="53"/>
      <c r="CH75" s="52"/>
      <c r="CI75" s="51">
        <v>1</v>
      </c>
      <c r="CJ75" s="52">
        <v>0.6</v>
      </c>
      <c r="CK75" s="53"/>
      <c r="CL75" s="52"/>
      <c r="CM75" s="51">
        <v>1</v>
      </c>
      <c r="CN75" s="52">
        <v>0.4</v>
      </c>
      <c r="CO75" s="53"/>
      <c r="CP75" s="52"/>
      <c r="CQ75" s="51">
        <v>1</v>
      </c>
      <c r="CR75" s="52">
        <v>0.3</v>
      </c>
      <c r="CS75" s="53"/>
      <c r="CT75" s="52"/>
      <c r="CU75" s="51">
        <v>1</v>
      </c>
      <c r="CV75" s="52">
        <v>0.3</v>
      </c>
      <c r="CW75" s="53"/>
      <c r="CX75" s="52"/>
      <c r="CY75" s="51">
        <v>1</v>
      </c>
      <c r="CZ75" s="52">
        <v>0.4</v>
      </c>
      <c r="DA75" s="53"/>
      <c r="DB75" s="52"/>
      <c r="DC75" s="51"/>
      <c r="DD75" s="52"/>
      <c r="DE75" s="53"/>
      <c r="DF75" s="52"/>
      <c r="DG75" s="51">
        <v>1</v>
      </c>
      <c r="DH75" s="52">
        <v>0.3</v>
      </c>
      <c r="DI75" s="53"/>
      <c r="DJ75" s="52"/>
      <c r="DK75" s="51"/>
      <c r="DL75" s="52"/>
      <c r="DM75" s="53">
        <v>1</v>
      </c>
      <c r="DN75" s="52">
        <v>0.5</v>
      </c>
      <c r="DO75" s="51">
        <v>1</v>
      </c>
      <c r="DP75" s="52">
        <v>0.9</v>
      </c>
      <c r="DQ75" s="53"/>
      <c r="DR75" s="52"/>
      <c r="DS75" s="51">
        <v>1</v>
      </c>
      <c r="DT75" s="52">
        <v>0.3</v>
      </c>
      <c r="DU75" s="53"/>
      <c r="DV75" s="52"/>
      <c r="DW75" s="80">
        <f t="shared" si="2"/>
        <v>30</v>
      </c>
      <c r="DX75" s="81">
        <f t="shared" si="3"/>
        <v>18.100000000000001</v>
      </c>
    </row>
    <row r="76" spans="1:128" ht="22.5" customHeight="1" x14ac:dyDescent="0.25">
      <c r="A76" s="28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8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8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82"/>
      <c r="B79" s="27" t="s">
        <v>27</v>
      </c>
      <c r="C79" s="27"/>
      <c r="D79" s="28"/>
      <c r="E79" s="29"/>
      <c r="F79" s="28"/>
      <c r="G79" s="27"/>
      <c r="H79" s="28"/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/>
      <c r="T79" s="28"/>
      <c r="U79" s="29"/>
      <c r="V79" s="28"/>
      <c r="W79" s="27"/>
      <c r="X79" s="28"/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>
        <v>1</v>
      </c>
      <c r="AJ79" s="28">
        <v>1</v>
      </c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>
        <v>1</v>
      </c>
      <c r="BH79" s="28">
        <v>1.5</v>
      </c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>
        <v>1</v>
      </c>
      <c r="CJ79" s="28">
        <v>0.5</v>
      </c>
      <c r="CK79" s="29"/>
      <c r="CL79" s="28"/>
      <c r="CM79" s="27"/>
      <c r="CN79" s="28"/>
      <c r="CO79" s="29"/>
      <c r="CP79" s="28"/>
      <c r="CQ79" s="27"/>
      <c r="CR79" s="28"/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3</v>
      </c>
      <c r="DX79" s="68">
        <f t="shared" si="3"/>
        <v>3</v>
      </c>
    </row>
    <row r="80" spans="1:128" ht="22.5" customHeight="1" x14ac:dyDescent="0.25">
      <c r="A80" s="28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/>
      <c r="N80" s="31"/>
      <c r="O80" s="30"/>
      <c r="P80" s="31"/>
      <c r="Q80" s="32">
        <v>1</v>
      </c>
      <c r="R80" s="31">
        <v>0.4</v>
      </c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/>
      <c r="AF80" s="31"/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>
        <v>1</v>
      </c>
      <c r="AT80" s="31">
        <v>0.2</v>
      </c>
      <c r="AU80" s="54"/>
      <c r="AV80" s="31"/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>
        <v>1</v>
      </c>
      <c r="BJ80" s="31">
        <v>0.4</v>
      </c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>
        <v>1</v>
      </c>
      <c r="CB80" s="31">
        <v>0.2</v>
      </c>
      <c r="CC80" s="55"/>
      <c r="CD80" s="31"/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>
        <v>1</v>
      </c>
      <c r="CZ80" s="31">
        <v>0.2</v>
      </c>
      <c r="DA80" s="55"/>
      <c r="DB80" s="31"/>
      <c r="DC80" s="54"/>
      <c r="DD80" s="31"/>
      <c r="DE80" s="55"/>
      <c r="DF80" s="31"/>
      <c r="DG80" s="54"/>
      <c r="DH80" s="31"/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5</v>
      </c>
      <c r="DX80" s="83">
        <f t="shared" si="3"/>
        <v>1.4</v>
      </c>
    </row>
    <row r="81" spans="1:128" ht="22.5" customHeight="1" x14ac:dyDescent="0.25">
      <c r="A81" s="28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8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8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8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83" t="s">
        <v>0</v>
      </c>
      <c r="B88" s="283"/>
      <c r="C88" s="283"/>
      <c r="D88" s="47"/>
      <c r="E88" s="283" t="s">
        <v>1</v>
      </c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83" t="s">
        <v>2</v>
      </c>
      <c r="B89" s="283"/>
      <c r="C89" s="28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83" t="str">
        <f>B3</f>
        <v>OCTUBRE</v>
      </c>
      <c r="C90" s="28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84" t="s">
        <v>5</v>
      </c>
      <c r="B92" s="287" t="s">
        <v>6</v>
      </c>
      <c r="C92" s="264" t="s">
        <v>7</v>
      </c>
      <c r="D92" s="265"/>
      <c r="E92" s="265"/>
      <c r="F92" s="266"/>
      <c r="G92" s="264" t="s">
        <v>7</v>
      </c>
      <c r="H92" s="265"/>
      <c r="I92" s="265"/>
      <c r="J92" s="266"/>
      <c r="K92" s="264" t="s">
        <v>7</v>
      </c>
      <c r="L92" s="265"/>
      <c r="M92" s="265"/>
      <c r="N92" s="266"/>
      <c r="O92" s="264" t="s">
        <v>7</v>
      </c>
      <c r="P92" s="265"/>
      <c r="Q92" s="265"/>
      <c r="R92" s="266"/>
      <c r="S92" s="264" t="s">
        <v>7</v>
      </c>
      <c r="T92" s="265"/>
      <c r="U92" s="265"/>
      <c r="V92" s="266"/>
      <c r="W92" s="264" t="s">
        <v>7</v>
      </c>
      <c r="X92" s="265"/>
      <c r="Y92" s="265"/>
      <c r="Z92" s="266"/>
      <c r="AA92" s="264" t="s">
        <v>7</v>
      </c>
      <c r="AB92" s="265"/>
      <c r="AC92" s="265"/>
      <c r="AD92" s="266"/>
      <c r="AE92" s="264" t="s">
        <v>7</v>
      </c>
      <c r="AF92" s="265"/>
      <c r="AG92" s="265"/>
      <c r="AH92" s="266"/>
      <c r="AI92" s="264" t="s">
        <v>7</v>
      </c>
      <c r="AJ92" s="265"/>
      <c r="AK92" s="265"/>
      <c r="AL92" s="266"/>
      <c r="AM92" s="264" t="s">
        <v>7</v>
      </c>
      <c r="AN92" s="265"/>
      <c r="AO92" s="265"/>
      <c r="AP92" s="266"/>
      <c r="AQ92" s="264" t="s">
        <v>7</v>
      </c>
      <c r="AR92" s="265"/>
      <c r="AS92" s="265"/>
      <c r="AT92" s="266"/>
      <c r="AU92" s="264" t="s">
        <v>7</v>
      </c>
      <c r="AV92" s="265"/>
      <c r="AW92" s="265"/>
      <c r="AX92" s="266"/>
      <c r="AY92" s="264" t="s">
        <v>7</v>
      </c>
      <c r="AZ92" s="265"/>
      <c r="BA92" s="265"/>
      <c r="BB92" s="266"/>
      <c r="BC92" s="264" t="s">
        <v>7</v>
      </c>
      <c r="BD92" s="265"/>
      <c r="BE92" s="265"/>
      <c r="BF92" s="266"/>
      <c r="BG92" s="264" t="s">
        <v>7</v>
      </c>
      <c r="BH92" s="265"/>
      <c r="BI92" s="265"/>
      <c r="BJ92" s="266"/>
      <c r="BK92" s="264" t="s">
        <v>7</v>
      </c>
      <c r="BL92" s="265"/>
      <c r="BM92" s="265"/>
      <c r="BN92" s="266"/>
      <c r="BO92" s="264" t="s">
        <v>7</v>
      </c>
      <c r="BP92" s="265"/>
      <c r="BQ92" s="265"/>
      <c r="BR92" s="266"/>
      <c r="BS92" s="264" t="s">
        <v>7</v>
      </c>
      <c r="BT92" s="265"/>
      <c r="BU92" s="265"/>
      <c r="BV92" s="266"/>
      <c r="BW92" s="264" t="s">
        <v>7</v>
      </c>
      <c r="BX92" s="265"/>
      <c r="BY92" s="265"/>
      <c r="BZ92" s="266"/>
      <c r="CA92" s="264" t="s">
        <v>7</v>
      </c>
      <c r="CB92" s="265"/>
      <c r="CC92" s="265"/>
      <c r="CD92" s="266"/>
      <c r="CE92" s="264" t="s">
        <v>7</v>
      </c>
      <c r="CF92" s="265"/>
      <c r="CG92" s="265"/>
      <c r="CH92" s="266"/>
      <c r="CI92" s="264" t="s">
        <v>7</v>
      </c>
      <c r="CJ92" s="265"/>
      <c r="CK92" s="265"/>
      <c r="CL92" s="266"/>
      <c r="CM92" s="264" t="s">
        <v>7</v>
      </c>
      <c r="CN92" s="265"/>
      <c r="CO92" s="265"/>
      <c r="CP92" s="266"/>
      <c r="CQ92" s="264" t="s">
        <v>7</v>
      </c>
      <c r="CR92" s="265"/>
      <c r="CS92" s="265"/>
      <c r="CT92" s="266"/>
      <c r="CU92" s="264" t="s">
        <v>7</v>
      </c>
      <c r="CV92" s="265"/>
      <c r="CW92" s="265"/>
      <c r="CX92" s="266"/>
      <c r="CY92" s="264" t="s">
        <v>7</v>
      </c>
      <c r="CZ92" s="265"/>
      <c r="DA92" s="265"/>
      <c r="DB92" s="266"/>
      <c r="DC92" s="264" t="s">
        <v>7</v>
      </c>
      <c r="DD92" s="265"/>
      <c r="DE92" s="265"/>
      <c r="DF92" s="266"/>
      <c r="DG92" s="264" t="s">
        <v>7</v>
      </c>
      <c r="DH92" s="265"/>
      <c r="DI92" s="265"/>
      <c r="DJ92" s="266"/>
      <c r="DK92" s="264" t="s">
        <v>7</v>
      </c>
      <c r="DL92" s="265"/>
      <c r="DM92" s="265"/>
      <c r="DN92" s="266"/>
      <c r="DO92" s="264" t="s">
        <v>7</v>
      </c>
      <c r="DP92" s="265"/>
      <c r="DQ92" s="265"/>
      <c r="DR92" s="266"/>
      <c r="DS92" s="264" t="s">
        <v>7</v>
      </c>
      <c r="DT92" s="265"/>
      <c r="DU92" s="265"/>
      <c r="DV92" s="266"/>
      <c r="DW92" s="267" t="s">
        <v>63</v>
      </c>
      <c r="DX92" s="268"/>
    </row>
    <row r="93" spans="1:128" ht="15.75" customHeight="1" thickBot="1" x14ac:dyDescent="0.3">
      <c r="A93" s="285"/>
      <c r="B93" s="288"/>
      <c r="C93" s="259">
        <v>1</v>
      </c>
      <c r="D93" s="263"/>
      <c r="E93" s="263"/>
      <c r="F93" s="260"/>
      <c r="G93" s="259">
        <v>2</v>
      </c>
      <c r="H93" s="263"/>
      <c r="I93" s="263"/>
      <c r="J93" s="260"/>
      <c r="K93" s="259">
        <v>3</v>
      </c>
      <c r="L93" s="263"/>
      <c r="M93" s="263"/>
      <c r="N93" s="260"/>
      <c r="O93" s="259">
        <v>4</v>
      </c>
      <c r="P93" s="263"/>
      <c r="Q93" s="263"/>
      <c r="R93" s="260"/>
      <c r="S93" s="259">
        <v>5</v>
      </c>
      <c r="T93" s="263"/>
      <c r="U93" s="263"/>
      <c r="V93" s="260"/>
      <c r="W93" s="259">
        <v>6</v>
      </c>
      <c r="X93" s="263"/>
      <c r="Y93" s="263"/>
      <c r="Z93" s="260"/>
      <c r="AA93" s="259">
        <v>7</v>
      </c>
      <c r="AB93" s="263"/>
      <c r="AC93" s="263"/>
      <c r="AD93" s="260"/>
      <c r="AE93" s="259">
        <v>8</v>
      </c>
      <c r="AF93" s="263"/>
      <c r="AG93" s="263"/>
      <c r="AH93" s="260"/>
      <c r="AI93" s="259">
        <v>9</v>
      </c>
      <c r="AJ93" s="263"/>
      <c r="AK93" s="263"/>
      <c r="AL93" s="260"/>
      <c r="AM93" s="259">
        <v>10</v>
      </c>
      <c r="AN93" s="263"/>
      <c r="AO93" s="263"/>
      <c r="AP93" s="260"/>
      <c r="AQ93" s="259">
        <v>11</v>
      </c>
      <c r="AR93" s="263"/>
      <c r="AS93" s="263"/>
      <c r="AT93" s="260"/>
      <c r="AU93" s="259">
        <v>12</v>
      </c>
      <c r="AV93" s="263"/>
      <c r="AW93" s="263"/>
      <c r="AX93" s="260"/>
      <c r="AY93" s="259">
        <v>13</v>
      </c>
      <c r="AZ93" s="263"/>
      <c r="BA93" s="263"/>
      <c r="BB93" s="260"/>
      <c r="BC93" s="259">
        <v>14</v>
      </c>
      <c r="BD93" s="263"/>
      <c r="BE93" s="263"/>
      <c r="BF93" s="260"/>
      <c r="BG93" s="259">
        <v>15</v>
      </c>
      <c r="BH93" s="263"/>
      <c r="BI93" s="263"/>
      <c r="BJ93" s="260"/>
      <c r="BK93" s="259">
        <v>16</v>
      </c>
      <c r="BL93" s="263"/>
      <c r="BM93" s="263"/>
      <c r="BN93" s="260"/>
      <c r="BO93" s="259">
        <v>17</v>
      </c>
      <c r="BP93" s="263"/>
      <c r="BQ93" s="263"/>
      <c r="BR93" s="260"/>
      <c r="BS93" s="259">
        <v>18</v>
      </c>
      <c r="BT93" s="263"/>
      <c r="BU93" s="263"/>
      <c r="BV93" s="260"/>
      <c r="BW93" s="259">
        <v>19</v>
      </c>
      <c r="BX93" s="263"/>
      <c r="BY93" s="263"/>
      <c r="BZ93" s="260"/>
      <c r="CA93" s="259">
        <v>20</v>
      </c>
      <c r="CB93" s="263"/>
      <c r="CC93" s="263"/>
      <c r="CD93" s="260"/>
      <c r="CE93" s="259">
        <v>21</v>
      </c>
      <c r="CF93" s="263"/>
      <c r="CG93" s="263"/>
      <c r="CH93" s="260"/>
      <c r="CI93" s="259">
        <v>22</v>
      </c>
      <c r="CJ93" s="263"/>
      <c r="CK93" s="263"/>
      <c r="CL93" s="260"/>
      <c r="CM93" s="259">
        <v>23</v>
      </c>
      <c r="CN93" s="263"/>
      <c r="CO93" s="263"/>
      <c r="CP93" s="260"/>
      <c r="CQ93" s="259">
        <v>24</v>
      </c>
      <c r="CR93" s="263"/>
      <c r="CS93" s="263"/>
      <c r="CT93" s="260"/>
      <c r="CU93" s="259">
        <v>25</v>
      </c>
      <c r="CV93" s="263"/>
      <c r="CW93" s="263"/>
      <c r="CX93" s="260"/>
      <c r="CY93" s="259">
        <v>26</v>
      </c>
      <c r="CZ93" s="263"/>
      <c r="DA93" s="263"/>
      <c r="DB93" s="260"/>
      <c r="DC93" s="259">
        <v>27</v>
      </c>
      <c r="DD93" s="263"/>
      <c r="DE93" s="263"/>
      <c r="DF93" s="260"/>
      <c r="DG93" s="259">
        <v>28</v>
      </c>
      <c r="DH93" s="263"/>
      <c r="DI93" s="263"/>
      <c r="DJ93" s="260"/>
      <c r="DK93" s="259">
        <v>29</v>
      </c>
      <c r="DL93" s="263"/>
      <c r="DM93" s="263"/>
      <c r="DN93" s="260"/>
      <c r="DO93" s="259">
        <v>30</v>
      </c>
      <c r="DP93" s="263"/>
      <c r="DQ93" s="263"/>
      <c r="DR93" s="260"/>
      <c r="DS93" s="259">
        <v>31</v>
      </c>
      <c r="DT93" s="263"/>
      <c r="DU93" s="263"/>
      <c r="DV93" s="260"/>
      <c r="DW93" s="269"/>
      <c r="DX93" s="270"/>
    </row>
    <row r="94" spans="1:128" ht="15.75" customHeight="1" thickBot="1" x14ac:dyDescent="0.3">
      <c r="A94" s="285"/>
      <c r="B94" s="288"/>
      <c r="C94" s="259" t="s">
        <v>8</v>
      </c>
      <c r="D94" s="260"/>
      <c r="E94" s="261" t="s">
        <v>9</v>
      </c>
      <c r="F94" s="262"/>
      <c r="G94" s="259" t="s">
        <v>8</v>
      </c>
      <c r="H94" s="260"/>
      <c r="I94" s="261" t="s">
        <v>9</v>
      </c>
      <c r="J94" s="262"/>
      <c r="K94" s="259" t="s">
        <v>8</v>
      </c>
      <c r="L94" s="260"/>
      <c r="M94" s="261" t="s">
        <v>9</v>
      </c>
      <c r="N94" s="262"/>
      <c r="O94" s="259" t="s">
        <v>8</v>
      </c>
      <c r="P94" s="260"/>
      <c r="Q94" s="261" t="s">
        <v>9</v>
      </c>
      <c r="R94" s="262"/>
      <c r="S94" s="259" t="s">
        <v>8</v>
      </c>
      <c r="T94" s="260"/>
      <c r="U94" s="261" t="s">
        <v>9</v>
      </c>
      <c r="V94" s="262"/>
      <c r="W94" s="259" t="s">
        <v>8</v>
      </c>
      <c r="X94" s="260"/>
      <c r="Y94" s="261" t="s">
        <v>9</v>
      </c>
      <c r="Z94" s="262"/>
      <c r="AA94" s="259" t="s">
        <v>8</v>
      </c>
      <c r="AB94" s="260"/>
      <c r="AC94" s="261" t="s">
        <v>9</v>
      </c>
      <c r="AD94" s="262"/>
      <c r="AE94" s="259" t="s">
        <v>8</v>
      </c>
      <c r="AF94" s="260"/>
      <c r="AG94" s="261" t="s">
        <v>9</v>
      </c>
      <c r="AH94" s="262"/>
      <c r="AI94" s="259" t="s">
        <v>8</v>
      </c>
      <c r="AJ94" s="260"/>
      <c r="AK94" s="261" t="s">
        <v>9</v>
      </c>
      <c r="AL94" s="262"/>
      <c r="AM94" s="259" t="s">
        <v>8</v>
      </c>
      <c r="AN94" s="260"/>
      <c r="AO94" s="261" t="s">
        <v>9</v>
      </c>
      <c r="AP94" s="262"/>
      <c r="AQ94" s="259" t="s">
        <v>8</v>
      </c>
      <c r="AR94" s="260"/>
      <c r="AS94" s="261" t="s">
        <v>9</v>
      </c>
      <c r="AT94" s="262"/>
      <c r="AU94" s="259" t="s">
        <v>8</v>
      </c>
      <c r="AV94" s="260"/>
      <c r="AW94" s="261" t="s">
        <v>9</v>
      </c>
      <c r="AX94" s="262"/>
      <c r="AY94" s="259" t="s">
        <v>8</v>
      </c>
      <c r="AZ94" s="260"/>
      <c r="BA94" s="261" t="s">
        <v>9</v>
      </c>
      <c r="BB94" s="262"/>
      <c r="BC94" s="259" t="s">
        <v>8</v>
      </c>
      <c r="BD94" s="260"/>
      <c r="BE94" s="261" t="s">
        <v>9</v>
      </c>
      <c r="BF94" s="262"/>
      <c r="BG94" s="259" t="s">
        <v>8</v>
      </c>
      <c r="BH94" s="260"/>
      <c r="BI94" s="261" t="s">
        <v>9</v>
      </c>
      <c r="BJ94" s="262"/>
      <c r="BK94" s="259" t="s">
        <v>8</v>
      </c>
      <c r="BL94" s="260"/>
      <c r="BM94" s="261" t="s">
        <v>9</v>
      </c>
      <c r="BN94" s="262"/>
      <c r="BO94" s="259" t="s">
        <v>8</v>
      </c>
      <c r="BP94" s="260"/>
      <c r="BQ94" s="261" t="s">
        <v>9</v>
      </c>
      <c r="BR94" s="262"/>
      <c r="BS94" s="259" t="s">
        <v>8</v>
      </c>
      <c r="BT94" s="260"/>
      <c r="BU94" s="261" t="s">
        <v>9</v>
      </c>
      <c r="BV94" s="262"/>
      <c r="BW94" s="259" t="s">
        <v>8</v>
      </c>
      <c r="BX94" s="260"/>
      <c r="BY94" s="261" t="s">
        <v>9</v>
      </c>
      <c r="BZ94" s="262"/>
      <c r="CA94" s="259" t="s">
        <v>8</v>
      </c>
      <c r="CB94" s="260"/>
      <c r="CC94" s="261" t="s">
        <v>9</v>
      </c>
      <c r="CD94" s="262"/>
      <c r="CE94" s="259" t="s">
        <v>8</v>
      </c>
      <c r="CF94" s="260"/>
      <c r="CG94" s="261" t="s">
        <v>9</v>
      </c>
      <c r="CH94" s="262"/>
      <c r="CI94" s="259" t="s">
        <v>8</v>
      </c>
      <c r="CJ94" s="260"/>
      <c r="CK94" s="261" t="s">
        <v>9</v>
      </c>
      <c r="CL94" s="262"/>
      <c r="CM94" s="259" t="s">
        <v>8</v>
      </c>
      <c r="CN94" s="260"/>
      <c r="CO94" s="261" t="s">
        <v>9</v>
      </c>
      <c r="CP94" s="262"/>
      <c r="CQ94" s="259" t="s">
        <v>8</v>
      </c>
      <c r="CR94" s="260"/>
      <c r="CS94" s="261" t="s">
        <v>9</v>
      </c>
      <c r="CT94" s="262"/>
      <c r="CU94" s="259" t="s">
        <v>8</v>
      </c>
      <c r="CV94" s="260"/>
      <c r="CW94" s="261" t="s">
        <v>9</v>
      </c>
      <c r="CX94" s="262"/>
      <c r="CY94" s="259" t="s">
        <v>8</v>
      </c>
      <c r="CZ94" s="260"/>
      <c r="DA94" s="261" t="s">
        <v>9</v>
      </c>
      <c r="DB94" s="262"/>
      <c r="DC94" s="259" t="s">
        <v>8</v>
      </c>
      <c r="DD94" s="260"/>
      <c r="DE94" s="261" t="s">
        <v>9</v>
      </c>
      <c r="DF94" s="262"/>
      <c r="DG94" s="259" t="s">
        <v>8</v>
      </c>
      <c r="DH94" s="260"/>
      <c r="DI94" s="261" t="s">
        <v>9</v>
      </c>
      <c r="DJ94" s="262"/>
      <c r="DK94" s="259" t="s">
        <v>8</v>
      </c>
      <c r="DL94" s="260"/>
      <c r="DM94" s="261" t="s">
        <v>9</v>
      </c>
      <c r="DN94" s="262"/>
      <c r="DO94" s="259" t="s">
        <v>8</v>
      </c>
      <c r="DP94" s="260"/>
      <c r="DQ94" s="261" t="s">
        <v>9</v>
      </c>
      <c r="DR94" s="262"/>
      <c r="DS94" s="259" t="s">
        <v>8</v>
      </c>
      <c r="DT94" s="260"/>
      <c r="DU94" s="261" t="s">
        <v>9</v>
      </c>
      <c r="DV94" s="262"/>
      <c r="DW94" s="271"/>
      <c r="DX94" s="272"/>
    </row>
    <row r="95" spans="1:128" ht="27" thickBot="1" x14ac:dyDescent="0.3">
      <c r="A95" s="286"/>
      <c r="B95" s="28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77" t="s">
        <v>139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7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7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7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7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80" t="s">
        <v>43</v>
      </c>
      <c r="B101" s="30" t="s">
        <v>12</v>
      </c>
      <c r="C101" s="30">
        <v>1</v>
      </c>
      <c r="D101" s="31">
        <v>0.5</v>
      </c>
      <c r="E101" s="32"/>
      <c r="F101" s="31"/>
      <c r="G101" s="30">
        <v>1</v>
      </c>
      <c r="H101" s="31">
        <v>0.4</v>
      </c>
      <c r="I101" s="32"/>
      <c r="J101" s="31"/>
      <c r="K101" s="30">
        <v>1</v>
      </c>
      <c r="L101" s="31">
        <v>0.8</v>
      </c>
      <c r="M101" s="32"/>
      <c r="N101" s="31"/>
      <c r="O101" s="30">
        <v>1</v>
      </c>
      <c r="P101" s="31">
        <v>0.7</v>
      </c>
      <c r="Q101" s="32"/>
      <c r="R101" s="31"/>
      <c r="S101" s="30">
        <v>1</v>
      </c>
      <c r="T101" s="31">
        <v>0.4</v>
      </c>
      <c r="U101" s="32"/>
      <c r="V101" s="31"/>
      <c r="W101" s="30">
        <v>1</v>
      </c>
      <c r="X101" s="31">
        <v>0.2</v>
      </c>
      <c r="Y101" s="32"/>
      <c r="Z101" s="31"/>
      <c r="AA101" s="30">
        <v>1</v>
      </c>
      <c r="AB101" s="31">
        <v>0.6</v>
      </c>
      <c r="AC101" s="32"/>
      <c r="AD101" s="31"/>
      <c r="AE101" s="30">
        <v>1</v>
      </c>
      <c r="AF101" s="31">
        <v>0.3</v>
      </c>
      <c r="AG101" s="32"/>
      <c r="AH101" s="31"/>
      <c r="AI101" s="30">
        <v>1</v>
      </c>
      <c r="AJ101" s="31">
        <v>0.7</v>
      </c>
      <c r="AK101" s="32"/>
      <c r="AL101" s="31"/>
      <c r="AM101" s="30">
        <v>1</v>
      </c>
      <c r="AN101" s="31">
        <v>0.4</v>
      </c>
      <c r="AO101" s="32"/>
      <c r="AP101" s="31"/>
      <c r="AQ101" s="30">
        <v>1</v>
      </c>
      <c r="AR101" s="31">
        <v>0.2</v>
      </c>
      <c r="AS101" s="32"/>
      <c r="AT101" s="31"/>
      <c r="AU101" s="30"/>
      <c r="AV101" s="31"/>
      <c r="AW101" s="32"/>
      <c r="AX101" s="31"/>
      <c r="AY101" s="30">
        <v>1</v>
      </c>
      <c r="AZ101" s="31">
        <v>0.4</v>
      </c>
      <c r="BA101" s="32"/>
      <c r="BB101" s="31"/>
      <c r="BC101" s="30">
        <v>1</v>
      </c>
      <c r="BD101" s="31">
        <v>0.6</v>
      </c>
      <c r="BE101" s="32"/>
      <c r="BF101" s="31"/>
      <c r="BG101" s="30">
        <v>1</v>
      </c>
      <c r="BH101" s="31">
        <v>0.8</v>
      </c>
      <c r="BI101" s="32"/>
      <c r="BJ101" s="31"/>
      <c r="BK101" s="30">
        <v>1</v>
      </c>
      <c r="BL101" s="31">
        <v>0.3</v>
      </c>
      <c r="BM101" s="32"/>
      <c r="BN101" s="31"/>
      <c r="BO101" s="30">
        <v>1</v>
      </c>
      <c r="BP101" s="31">
        <v>0.6</v>
      </c>
      <c r="BQ101" s="32"/>
      <c r="BR101" s="31"/>
      <c r="BS101" s="30">
        <v>2</v>
      </c>
      <c r="BT101" s="31">
        <v>1</v>
      </c>
      <c r="BU101" s="32"/>
      <c r="BV101" s="31"/>
      <c r="BW101" s="30"/>
      <c r="BX101" s="31"/>
      <c r="BY101" s="32"/>
      <c r="BZ101" s="31"/>
      <c r="CA101" s="30">
        <v>1</v>
      </c>
      <c r="CB101" s="31">
        <v>0.8</v>
      </c>
      <c r="CC101" s="32"/>
      <c r="CD101" s="31"/>
      <c r="CE101" s="30">
        <v>1</v>
      </c>
      <c r="CF101" s="31">
        <v>0.4</v>
      </c>
      <c r="CG101" s="32"/>
      <c r="CH101" s="31"/>
      <c r="CI101" s="30">
        <v>1</v>
      </c>
      <c r="CJ101" s="31">
        <v>0.3</v>
      </c>
      <c r="CK101" s="32"/>
      <c r="CL101" s="31"/>
      <c r="CM101" s="30">
        <v>1</v>
      </c>
      <c r="CN101" s="31">
        <v>0.8</v>
      </c>
      <c r="CO101" s="32"/>
      <c r="CP101" s="31"/>
      <c r="CQ101" s="30">
        <v>1</v>
      </c>
      <c r="CR101" s="31">
        <v>0.6</v>
      </c>
      <c r="CS101" s="32"/>
      <c r="CT101" s="31"/>
      <c r="CU101" s="30">
        <v>2</v>
      </c>
      <c r="CV101" s="31">
        <v>1</v>
      </c>
      <c r="CW101" s="32"/>
      <c r="CX101" s="31"/>
      <c r="CY101" s="30">
        <v>1</v>
      </c>
      <c r="CZ101" s="31">
        <v>0.8</v>
      </c>
      <c r="DA101" s="32"/>
      <c r="DB101" s="31"/>
      <c r="DC101" s="30">
        <v>1</v>
      </c>
      <c r="DD101" s="31">
        <v>0.6</v>
      </c>
      <c r="DE101" s="32"/>
      <c r="DF101" s="31"/>
      <c r="DG101" s="30">
        <v>1</v>
      </c>
      <c r="DH101" s="31">
        <v>0.4</v>
      </c>
      <c r="DI101" s="32"/>
      <c r="DJ101" s="31"/>
      <c r="DK101" s="30">
        <v>1</v>
      </c>
      <c r="DL101" s="31">
        <v>0.3</v>
      </c>
      <c r="DM101" s="32"/>
      <c r="DN101" s="31"/>
      <c r="DO101" s="30">
        <v>1</v>
      </c>
      <c r="DP101" s="31">
        <v>0.4</v>
      </c>
      <c r="DQ101" s="32"/>
      <c r="DR101" s="31"/>
      <c r="DS101" s="30">
        <v>1</v>
      </c>
      <c r="DT101" s="31">
        <v>0.4</v>
      </c>
      <c r="DU101" s="32"/>
      <c r="DV101" s="31"/>
      <c r="DW101" s="69">
        <f t="shared" si="6"/>
        <v>31</v>
      </c>
      <c r="DX101" s="70">
        <f t="shared" si="7"/>
        <v>15.700000000000005</v>
      </c>
    </row>
    <row r="102" spans="1:128" ht="22.5" customHeight="1" x14ac:dyDescent="0.25">
      <c r="A102" s="28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8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8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8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8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8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8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8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8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80" t="s">
        <v>146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8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8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8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8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80" t="s">
        <v>46</v>
      </c>
      <c r="B116" s="10" t="s">
        <v>12</v>
      </c>
      <c r="C116" s="10"/>
      <c r="D116" s="11"/>
      <c r="E116" s="12">
        <v>4</v>
      </c>
      <c r="F116" s="11">
        <v>7</v>
      </c>
      <c r="G116" s="10"/>
      <c r="H116" s="11"/>
      <c r="I116" s="12">
        <v>3</v>
      </c>
      <c r="J116" s="11">
        <v>4</v>
      </c>
      <c r="K116" s="10"/>
      <c r="L116" s="11"/>
      <c r="M116" s="12"/>
      <c r="N116" s="11"/>
      <c r="O116" s="10">
        <v>2</v>
      </c>
      <c r="P116" s="11">
        <v>2.5</v>
      </c>
      <c r="Q116" s="12">
        <v>3</v>
      </c>
      <c r="R116" s="11">
        <v>2</v>
      </c>
      <c r="S116" s="10">
        <v>1</v>
      </c>
      <c r="T116" s="11">
        <v>4</v>
      </c>
      <c r="U116" s="12">
        <v>3</v>
      </c>
      <c r="V116" s="11">
        <v>3</v>
      </c>
      <c r="W116" s="10"/>
      <c r="X116" s="11"/>
      <c r="Y116" s="12">
        <v>3</v>
      </c>
      <c r="Z116" s="11">
        <v>3.5</v>
      </c>
      <c r="AA116" s="10">
        <v>3</v>
      </c>
      <c r="AB116" s="11">
        <v>2</v>
      </c>
      <c r="AC116" s="12">
        <v>6</v>
      </c>
      <c r="AD116" s="11">
        <v>4.5999999999999996</v>
      </c>
      <c r="AE116" s="10"/>
      <c r="AF116" s="11"/>
      <c r="AG116" s="12">
        <v>3</v>
      </c>
      <c r="AH116" s="11">
        <v>3</v>
      </c>
      <c r="AI116" s="10"/>
      <c r="AJ116" s="11"/>
      <c r="AK116" s="12">
        <v>3</v>
      </c>
      <c r="AL116" s="11">
        <v>4.0999999999999996</v>
      </c>
      <c r="AM116" s="10">
        <v>3</v>
      </c>
      <c r="AN116" s="11">
        <v>2</v>
      </c>
      <c r="AO116" s="12">
        <v>1</v>
      </c>
      <c r="AP116" s="11">
        <v>2.1</v>
      </c>
      <c r="AQ116" s="10"/>
      <c r="AR116" s="11"/>
      <c r="AS116" s="12">
        <v>3</v>
      </c>
      <c r="AT116" s="11">
        <v>4.5</v>
      </c>
      <c r="AU116" s="10"/>
      <c r="AV116" s="11"/>
      <c r="AW116" s="12">
        <v>3</v>
      </c>
      <c r="AX116" s="11">
        <v>3.3</v>
      </c>
      <c r="AY116" s="10"/>
      <c r="AZ116" s="11"/>
      <c r="BA116" s="12">
        <v>3</v>
      </c>
      <c r="BB116" s="11">
        <v>2</v>
      </c>
      <c r="BC116" s="10">
        <v>3</v>
      </c>
      <c r="BD116" s="11">
        <v>1.5</v>
      </c>
      <c r="BE116" s="12">
        <v>3</v>
      </c>
      <c r="BF116" s="11">
        <v>3.5</v>
      </c>
      <c r="BG116" s="10">
        <v>1</v>
      </c>
      <c r="BH116" s="11">
        <v>2</v>
      </c>
      <c r="BI116" s="12">
        <v>4</v>
      </c>
      <c r="BJ116" s="11">
        <v>8.5</v>
      </c>
      <c r="BK116" s="10">
        <v>3</v>
      </c>
      <c r="BL116" s="11">
        <v>1.7</v>
      </c>
      <c r="BM116" s="12">
        <v>3</v>
      </c>
      <c r="BN116" s="11">
        <v>3.4</v>
      </c>
      <c r="BO116" s="10">
        <v>3</v>
      </c>
      <c r="BP116" s="11">
        <v>3</v>
      </c>
      <c r="BQ116" s="12"/>
      <c r="BR116" s="11"/>
      <c r="BS116" s="10">
        <v>2</v>
      </c>
      <c r="BT116" s="11">
        <v>3.2</v>
      </c>
      <c r="BU116" s="12"/>
      <c r="BV116" s="11"/>
      <c r="BW116" s="10">
        <v>5</v>
      </c>
      <c r="BX116" s="11">
        <v>3.6</v>
      </c>
      <c r="BY116" s="12"/>
      <c r="BZ116" s="11"/>
      <c r="CA116" s="10"/>
      <c r="CB116" s="11"/>
      <c r="CC116" s="12">
        <v>3</v>
      </c>
      <c r="CD116" s="11">
        <v>5</v>
      </c>
      <c r="CE116" s="10"/>
      <c r="CF116" s="11"/>
      <c r="CG116" s="12">
        <v>3</v>
      </c>
      <c r="CH116" s="11">
        <v>3.8</v>
      </c>
      <c r="CI116" s="10"/>
      <c r="CJ116" s="11"/>
      <c r="CK116" s="12">
        <v>4</v>
      </c>
      <c r="CL116" s="11">
        <v>5.3</v>
      </c>
      <c r="CM116" s="10"/>
      <c r="CN116" s="11"/>
      <c r="CO116" s="12">
        <v>5</v>
      </c>
      <c r="CP116" s="11">
        <v>3.4</v>
      </c>
      <c r="CQ116" s="10">
        <v>1</v>
      </c>
      <c r="CR116" s="11">
        <v>3</v>
      </c>
      <c r="CS116" s="12"/>
      <c r="CT116" s="11"/>
      <c r="CU116" s="10"/>
      <c r="CV116" s="11"/>
      <c r="CW116" s="12">
        <v>3</v>
      </c>
      <c r="CX116" s="11">
        <v>2.5</v>
      </c>
      <c r="CY116" s="10"/>
      <c r="CZ116" s="11"/>
      <c r="DA116" s="12">
        <v>4</v>
      </c>
      <c r="DB116" s="11">
        <v>14</v>
      </c>
      <c r="DC116" s="10">
        <v>1</v>
      </c>
      <c r="DD116" s="11">
        <v>0.3</v>
      </c>
      <c r="DE116" s="12"/>
      <c r="DF116" s="11"/>
      <c r="DG116" s="10">
        <v>3</v>
      </c>
      <c r="DH116" s="11">
        <v>3.2</v>
      </c>
      <c r="DI116" s="12">
        <v>3</v>
      </c>
      <c r="DJ116" s="11">
        <v>2.5</v>
      </c>
      <c r="DK116" s="10">
        <v>5</v>
      </c>
      <c r="DL116" s="11">
        <v>3.5</v>
      </c>
      <c r="DM116" s="12">
        <v>3</v>
      </c>
      <c r="DN116" s="11">
        <v>2.4</v>
      </c>
      <c r="DO116" s="10"/>
      <c r="DP116" s="11"/>
      <c r="DQ116" s="12">
        <v>3</v>
      </c>
      <c r="DR116" s="11">
        <v>6</v>
      </c>
      <c r="DS116" s="10"/>
      <c r="DT116" s="11"/>
      <c r="DU116" s="12">
        <v>1</v>
      </c>
      <c r="DV116" s="11">
        <v>1.3</v>
      </c>
      <c r="DW116" s="59">
        <f t="shared" si="6"/>
        <v>116</v>
      </c>
      <c r="DX116" s="60">
        <f t="shared" si="7"/>
        <v>140.20000000000002</v>
      </c>
    </row>
    <row r="117" spans="1:128" ht="22.5" customHeight="1" x14ac:dyDescent="0.25">
      <c r="A117" s="28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8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8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8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8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8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8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8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8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77" t="s">
        <v>48</v>
      </c>
      <c r="B126" s="10" t="s">
        <v>12</v>
      </c>
      <c r="C126" s="10">
        <v>33</v>
      </c>
      <c r="D126" s="11">
        <v>5.6</v>
      </c>
      <c r="E126" s="12">
        <v>15</v>
      </c>
      <c r="F126" s="11">
        <v>12.5</v>
      </c>
      <c r="G126" s="10">
        <v>31</v>
      </c>
      <c r="H126" s="11">
        <v>22.9</v>
      </c>
      <c r="I126" s="12">
        <v>20</v>
      </c>
      <c r="J126" s="11">
        <v>19.8</v>
      </c>
      <c r="K126" s="10">
        <v>28</v>
      </c>
      <c r="L126" s="11">
        <v>22.5</v>
      </c>
      <c r="M126" s="12">
        <v>8</v>
      </c>
      <c r="N126" s="11">
        <v>11.5</v>
      </c>
      <c r="O126" s="10">
        <v>20</v>
      </c>
      <c r="P126" s="11">
        <v>15.8</v>
      </c>
      <c r="Q126" s="12">
        <v>12</v>
      </c>
      <c r="R126" s="11">
        <v>8.5</v>
      </c>
      <c r="S126" s="10">
        <v>30</v>
      </c>
      <c r="T126" s="11">
        <v>12</v>
      </c>
      <c r="U126" s="12">
        <v>8</v>
      </c>
      <c r="V126" s="11">
        <v>6.5</v>
      </c>
      <c r="W126" s="10">
        <v>28</v>
      </c>
      <c r="X126" s="11">
        <v>16.5</v>
      </c>
      <c r="Y126" s="12">
        <v>12</v>
      </c>
      <c r="Z126" s="11">
        <v>8.5</v>
      </c>
      <c r="AA126" s="10">
        <v>25</v>
      </c>
      <c r="AB126" s="11">
        <v>9.6</v>
      </c>
      <c r="AC126" s="10">
        <v>10</v>
      </c>
      <c r="AD126" s="11">
        <v>10.3</v>
      </c>
      <c r="AE126" s="12">
        <v>36</v>
      </c>
      <c r="AF126" s="11">
        <v>22.4</v>
      </c>
      <c r="AG126" s="10">
        <v>17</v>
      </c>
      <c r="AH126" s="11">
        <v>10.1</v>
      </c>
      <c r="AI126" s="12">
        <v>31</v>
      </c>
      <c r="AJ126" s="11">
        <v>25.5</v>
      </c>
      <c r="AK126" s="10">
        <v>14</v>
      </c>
      <c r="AL126" s="11">
        <v>10.5</v>
      </c>
      <c r="AM126" s="12">
        <v>30</v>
      </c>
      <c r="AN126" s="11">
        <v>20</v>
      </c>
      <c r="AO126" s="10">
        <v>11</v>
      </c>
      <c r="AP126" s="11">
        <v>12.5</v>
      </c>
      <c r="AQ126" s="12">
        <v>31</v>
      </c>
      <c r="AR126" s="11">
        <v>26</v>
      </c>
      <c r="AS126" s="10">
        <v>9</v>
      </c>
      <c r="AT126" s="11">
        <v>12.5</v>
      </c>
      <c r="AU126" s="12">
        <v>26</v>
      </c>
      <c r="AV126" s="11">
        <v>20.6</v>
      </c>
      <c r="AW126" s="10">
        <v>16</v>
      </c>
      <c r="AX126" s="11">
        <v>8.1</v>
      </c>
      <c r="AY126" s="10">
        <v>34</v>
      </c>
      <c r="AZ126" s="11">
        <v>13.1</v>
      </c>
      <c r="BA126" s="10">
        <v>8</v>
      </c>
      <c r="BB126" s="11">
        <v>9.9</v>
      </c>
      <c r="BC126" s="12">
        <v>31</v>
      </c>
      <c r="BD126" s="11">
        <v>20.2</v>
      </c>
      <c r="BE126" s="10">
        <v>12</v>
      </c>
      <c r="BF126" s="11">
        <v>8.4</v>
      </c>
      <c r="BG126" s="12">
        <v>26</v>
      </c>
      <c r="BH126" s="11">
        <v>20</v>
      </c>
      <c r="BI126" s="10">
        <v>11</v>
      </c>
      <c r="BJ126" s="11">
        <v>8.4</v>
      </c>
      <c r="BK126" s="12">
        <v>39</v>
      </c>
      <c r="BL126" s="11">
        <v>29.1</v>
      </c>
      <c r="BM126" s="10">
        <v>11</v>
      </c>
      <c r="BN126" s="11">
        <v>8.9</v>
      </c>
      <c r="BO126" s="12">
        <v>26</v>
      </c>
      <c r="BP126" s="11">
        <v>15.4</v>
      </c>
      <c r="BQ126" s="10">
        <v>8</v>
      </c>
      <c r="BR126" s="11">
        <v>10</v>
      </c>
      <c r="BS126" s="12">
        <v>22</v>
      </c>
      <c r="BT126" s="11">
        <v>10.9</v>
      </c>
      <c r="BU126" s="10">
        <v>18</v>
      </c>
      <c r="BV126" s="11">
        <v>13.5</v>
      </c>
      <c r="BW126" s="10">
        <v>38</v>
      </c>
      <c r="BX126" s="11">
        <v>26.3</v>
      </c>
      <c r="BY126" s="10">
        <v>10</v>
      </c>
      <c r="BZ126" s="11">
        <v>13.5</v>
      </c>
      <c r="CA126" s="12">
        <v>28</v>
      </c>
      <c r="CB126" s="11">
        <v>21</v>
      </c>
      <c r="CC126" s="10">
        <v>16</v>
      </c>
      <c r="CD126" s="11">
        <v>11</v>
      </c>
      <c r="CE126" s="12">
        <v>34</v>
      </c>
      <c r="CF126" s="11">
        <v>25.1</v>
      </c>
      <c r="CG126" s="10">
        <v>8</v>
      </c>
      <c r="CH126" s="11">
        <v>8.6999999999999993</v>
      </c>
      <c r="CI126" s="12">
        <v>33</v>
      </c>
      <c r="CJ126" s="11">
        <v>18.3</v>
      </c>
      <c r="CK126" s="10">
        <v>13</v>
      </c>
      <c r="CL126" s="11">
        <v>8.8000000000000007</v>
      </c>
      <c r="CM126" s="12">
        <v>31</v>
      </c>
      <c r="CN126" s="11">
        <v>22.1</v>
      </c>
      <c r="CO126" s="10">
        <v>6</v>
      </c>
      <c r="CP126" s="11">
        <v>6</v>
      </c>
      <c r="CQ126" s="12">
        <v>33</v>
      </c>
      <c r="CR126" s="11">
        <v>30.6</v>
      </c>
      <c r="CS126" s="10">
        <v>12</v>
      </c>
      <c r="CT126" s="11">
        <v>6.5</v>
      </c>
      <c r="CU126" s="10">
        <v>34</v>
      </c>
      <c r="CV126" s="11">
        <v>22.9</v>
      </c>
      <c r="CW126" s="10">
        <v>13</v>
      </c>
      <c r="CX126" s="11">
        <v>12</v>
      </c>
      <c r="CY126" s="12">
        <v>27</v>
      </c>
      <c r="CZ126" s="11">
        <v>21.8</v>
      </c>
      <c r="DA126" s="10">
        <v>221</v>
      </c>
      <c r="DB126" s="11">
        <v>10.7</v>
      </c>
      <c r="DC126" s="12">
        <v>24</v>
      </c>
      <c r="DD126" s="11">
        <v>12.5</v>
      </c>
      <c r="DE126" s="10">
        <v>12</v>
      </c>
      <c r="DF126" s="11">
        <v>11.1</v>
      </c>
      <c r="DG126" s="12">
        <v>24</v>
      </c>
      <c r="DH126" s="11">
        <v>13.7</v>
      </c>
      <c r="DI126" s="10">
        <v>11</v>
      </c>
      <c r="DJ126" s="11">
        <v>5</v>
      </c>
      <c r="DK126" s="12">
        <v>32</v>
      </c>
      <c r="DL126" s="11">
        <v>15.8</v>
      </c>
      <c r="DM126" s="10">
        <v>11</v>
      </c>
      <c r="DN126" s="11">
        <v>7.6</v>
      </c>
      <c r="DO126" s="12">
        <v>22</v>
      </c>
      <c r="DP126" s="11">
        <v>13.4</v>
      </c>
      <c r="DQ126" s="10">
        <v>12</v>
      </c>
      <c r="DR126" s="11">
        <v>10.5</v>
      </c>
      <c r="DS126" s="12">
        <v>13</v>
      </c>
      <c r="DT126" s="11">
        <v>13.5</v>
      </c>
      <c r="DU126" s="10">
        <v>3</v>
      </c>
      <c r="DV126" s="11">
        <v>3</v>
      </c>
      <c r="DW126" s="84">
        <f t="shared" si="6"/>
        <v>1468</v>
      </c>
      <c r="DX126" s="60">
        <f t="shared" si="7"/>
        <v>889.9</v>
      </c>
    </row>
    <row r="127" spans="1:128" ht="22.5" customHeight="1" x14ac:dyDescent="0.25">
      <c r="A127" s="278"/>
      <c r="B127" s="15" t="s">
        <v>14</v>
      </c>
      <c r="C127" s="15">
        <v>2</v>
      </c>
      <c r="D127" s="16">
        <v>1.1000000000000001</v>
      </c>
      <c r="E127" s="17"/>
      <c r="F127" s="16"/>
      <c r="G127" s="15"/>
      <c r="H127" s="16"/>
      <c r="I127" s="17">
        <v>2</v>
      </c>
      <c r="J127" s="16">
        <v>1.2</v>
      </c>
      <c r="K127" s="15"/>
      <c r="L127" s="16"/>
      <c r="M127" s="17">
        <v>2</v>
      </c>
      <c r="N127" s="16">
        <v>1</v>
      </c>
      <c r="O127" s="15"/>
      <c r="P127" s="16"/>
      <c r="Q127" s="17">
        <v>2</v>
      </c>
      <c r="R127" s="16">
        <v>1.2</v>
      </c>
      <c r="S127" s="15">
        <v>2</v>
      </c>
      <c r="T127" s="16">
        <v>1.2</v>
      </c>
      <c r="U127" s="17"/>
      <c r="V127" s="16"/>
      <c r="W127" s="15">
        <v>1</v>
      </c>
      <c r="X127" s="16">
        <v>0.6</v>
      </c>
      <c r="Y127" s="17"/>
      <c r="Z127" s="16"/>
      <c r="AA127" s="15">
        <v>2</v>
      </c>
      <c r="AB127" s="16">
        <v>1.2</v>
      </c>
      <c r="AC127" s="15"/>
      <c r="AD127" s="16"/>
      <c r="AE127" s="17"/>
      <c r="AF127" s="16"/>
      <c r="AG127" s="15">
        <v>4</v>
      </c>
      <c r="AH127" s="16">
        <v>2.2000000000000002</v>
      </c>
      <c r="AI127" s="17">
        <v>1</v>
      </c>
      <c r="AJ127" s="16">
        <v>0.6</v>
      </c>
      <c r="AK127" s="15"/>
      <c r="AL127" s="16"/>
      <c r="AM127" s="17">
        <v>2</v>
      </c>
      <c r="AN127" s="16">
        <v>1.2</v>
      </c>
      <c r="AO127" s="15"/>
      <c r="AP127" s="16"/>
      <c r="AQ127" s="17"/>
      <c r="AR127" s="16"/>
      <c r="AS127" s="15">
        <v>2</v>
      </c>
      <c r="AT127" s="16">
        <v>1.2</v>
      </c>
      <c r="AU127" s="17"/>
      <c r="AV127" s="16"/>
      <c r="AW127" s="15"/>
      <c r="AX127" s="16"/>
      <c r="AY127" s="15"/>
      <c r="AZ127" s="16"/>
      <c r="BA127" s="15"/>
      <c r="BB127" s="16"/>
      <c r="BC127" s="17"/>
      <c r="BD127" s="16"/>
      <c r="BE127" s="15"/>
      <c r="BF127" s="16"/>
      <c r="BG127" s="17">
        <v>1</v>
      </c>
      <c r="BH127" s="16">
        <v>0.6</v>
      </c>
      <c r="BI127" s="15"/>
      <c r="BJ127" s="16"/>
      <c r="BK127" s="17"/>
      <c r="BL127" s="16"/>
      <c r="BM127" s="15"/>
      <c r="BN127" s="16"/>
      <c r="BO127" s="17"/>
      <c r="BP127" s="16"/>
      <c r="BQ127" s="15"/>
      <c r="BR127" s="16"/>
      <c r="BS127" s="17"/>
      <c r="BT127" s="16"/>
      <c r="BU127" s="15">
        <v>1</v>
      </c>
      <c r="BV127" s="16">
        <v>0.6</v>
      </c>
      <c r="BW127" s="15"/>
      <c r="BX127" s="16"/>
      <c r="BY127" s="15"/>
      <c r="BZ127" s="16"/>
      <c r="CA127" s="17"/>
      <c r="CB127" s="16"/>
      <c r="CC127" s="15"/>
      <c r="CD127" s="16"/>
      <c r="CE127" s="17"/>
      <c r="CF127" s="16"/>
      <c r="CG127" s="15">
        <v>1</v>
      </c>
      <c r="CH127" s="16">
        <v>0.5</v>
      </c>
      <c r="CI127" s="17"/>
      <c r="CJ127" s="16"/>
      <c r="CK127" s="15"/>
      <c r="CL127" s="16"/>
      <c r="CM127" s="17"/>
      <c r="CN127" s="16"/>
      <c r="CO127" s="15"/>
      <c r="CP127" s="16"/>
      <c r="CQ127" s="17"/>
      <c r="CR127" s="16"/>
      <c r="CS127" s="15"/>
      <c r="CT127" s="16"/>
      <c r="CU127" s="15"/>
      <c r="CV127" s="16"/>
      <c r="CW127" s="15"/>
      <c r="CX127" s="16"/>
      <c r="CY127" s="17"/>
      <c r="CZ127" s="16"/>
      <c r="DA127" s="15"/>
      <c r="DB127" s="16"/>
      <c r="DC127" s="17"/>
      <c r="DD127" s="16"/>
      <c r="DE127" s="15">
        <v>2</v>
      </c>
      <c r="DF127" s="16">
        <v>1.2</v>
      </c>
      <c r="DG127" s="17"/>
      <c r="DH127" s="16"/>
      <c r="DI127" s="15">
        <v>1</v>
      </c>
      <c r="DJ127" s="16">
        <v>0.6</v>
      </c>
      <c r="DK127" s="17"/>
      <c r="DL127" s="16"/>
      <c r="DM127" s="15"/>
      <c r="DN127" s="16"/>
      <c r="DO127" s="17"/>
      <c r="DP127" s="16"/>
      <c r="DQ127" s="15"/>
      <c r="DR127" s="16"/>
      <c r="DS127" s="17">
        <v>1</v>
      </c>
      <c r="DT127" s="16">
        <v>0.6</v>
      </c>
      <c r="DU127" s="15"/>
      <c r="DV127" s="16"/>
      <c r="DW127" s="77">
        <f t="shared" si="6"/>
        <v>29</v>
      </c>
      <c r="DX127" s="62">
        <f t="shared" si="7"/>
        <v>16.799999999999997</v>
      </c>
    </row>
    <row r="128" spans="1:128" ht="22.5" customHeight="1" x14ac:dyDescent="0.25">
      <c r="A128" s="27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>
        <v>1</v>
      </c>
      <c r="P128" s="20">
        <v>3</v>
      </c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/>
      <c r="CH128" s="20"/>
      <c r="CI128" s="21">
        <v>1</v>
      </c>
      <c r="CJ128" s="20">
        <v>1.5</v>
      </c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/>
      <c r="DD128" s="20"/>
      <c r="DE128" s="19"/>
      <c r="DF128" s="20"/>
      <c r="DG128" s="21"/>
      <c r="DH128" s="20"/>
      <c r="DI128" s="19"/>
      <c r="DJ128" s="20"/>
      <c r="DK128" s="21"/>
      <c r="DL128" s="20"/>
      <c r="DM128" s="19"/>
      <c r="DN128" s="20"/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2</v>
      </c>
      <c r="DX128" s="64">
        <f t="shared" si="7"/>
        <v>4.5</v>
      </c>
    </row>
    <row r="129" spans="1:128" ht="22.5" customHeight="1" x14ac:dyDescent="0.25">
      <c r="A129" s="27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79"/>
      <c r="B130" s="27" t="s">
        <v>27</v>
      </c>
      <c r="C130" s="27"/>
      <c r="D130" s="28"/>
      <c r="E130" s="29">
        <v>1</v>
      </c>
      <c r="F130" s="28">
        <v>1</v>
      </c>
      <c r="G130" s="27"/>
      <c r="H130" s="28"/>
      <c r="I130" s="29">
        <v>1</v>
      </c>
      <c r="J130" s="28">
        <v>2</v>
      </c>
      <c r="K130" s="27">
        <v>1</v>
      </c>
      <c r="L130" s="28">
        <v>2</v>
      </c>
      <c r="M130" s="29">
        <v>1</v>
      </c>
      <c r="N130" s="28">
        <v>4.0999999999999996</v>
      </c>
      <c r="O130" s="27">
        <v>1</v>
      </c>
      <c r="P130" s="28">
        <v>2</v>
      </c>
      <c r="Q130" s="29"/>
      <c r="R130" s="28"/>
      <c r="S130" s="27"/>
      <c r="T130" s="28"/>
      <c r="U130" s="29"/>
      <c r="V130" s="28"/>
      <c r="W130" s="27">
        <v>4</v>
      </c>
      <c r="X130" s="28">
        <v>3</v>
      </c>
      <c r="Y130" s="29">
        <v>1</v>
      </c>
      <c r="Z130" s="28">
        <v>0.2</v>
      </c>
      <c r="AA130" s="27"/>
      <c r="AB130" s="28"/>
      <c r="AC130" s="27">
        <v>2</v>
      </c>
      <c r="AD130" s="28">
        <v>3.5</v>
      </c>
      <c r="AE130" s="29"/>
      <c r="AF130" s="28"/>
      <c r="AG130" s="27"/>
      <c r="AH130" s="28"/>
      <c r="AI130" s="29">
        <v>1</v>
      </c>
      <c r="AJ130" s="28">
        <v>2</v>
      </c>
      <c r="AK130" s="27"/>
      <c r="AL130" s="28"/>
      <c r="AM130" s="29">
        <v>2</v>
      </c>
      <c r="AN130" s="28">
        <v>2.4</v>
      </c>
      <c r="AO130" s="27"/>
      <c r="AP130" s="28"/>
      <c r="AQ130" s="29">
        <v>3</v>
      </c>
      <c r="AR130" s="28">
        <v>1.5</v>
      </c>
      <c r="AS130" s="27">
        <v>2</v>
      </c>
      <c r="AT130" s="28">
        <v>3</v>
      </c>
      <c r="AU130" s="29">
        <v>2</v>
      </c>
      <c r="AV130" s="28">
        <v>3.6</v>
      </c>
      <c r="AW130" s="27"/>
      <c r="AX130" s="28"/>
      <c r="AY130" s="27"/>
      <c r="AZ130" s="28"/>
      <c r="BA130" s="27">
        <v>2</v>
      </c>
      <c r="BB130" s="28">
        <v>4.5999999999999996</v>
      </c>
      <c r="BC130" s="29"/>
      <c r="BD130" s="28"/>
      <c r="BE130" s="27"/>
      <c r="BF130" s="28"/>
      <c r="BG130" s="29">
        <v>1</v>
      </c>
      <c r="BH130" s="28">
        <v>2</v>
      </c>
      <c r="BI130" s="27">
        <v>1</v>
      </c>
      <c r="BJ130" s="28">
        <v>3</v>
      </c>
      <c r="BK130" s="29">
        <v>3</v>
      </c>
      <c r="BL130" s="28">
        <v>2.8</v>
      </c>
      <c r="BM130" s="27"/>
      <c r="BN130" s="28"/>
      <c r="BO130" s="29">
        <v>1</v>
      </c>
      <c r="BP130" s="28">
        <v>0.3</v>
      </c>
      <c r="BQ130" s="27">
        <v>1</v>
      </c>
      <c r="BR130" s="28">
        <v>1</v>
      </c>
      <c r="BS130" s="29"/>
      <c r="BT130" s="28"/>
      <c r="BU130" s="27"/>
      <c r="BV130" s="28"/>
      <c r="BW130" s="27">
        <v>3</v>
      </c>
      <c r="BX130" s="28">
        <v>3.8</v>
      </c>
      <c r="BY130" s="27">
        <v>1</v>
      </c>
      <c r="BZ130" s="28">
        <v>1.3</v>
      </c>
      <c r="CA130" s="29">
        <v>2</v>
      </c>
      <c r="CB130" s="28">
        <v>3.2</v>
      </c>
      <c r="CC130" s="27"/>
      <c r="CD130" s="28"/>
      <c r="CE130" s="29">
        <v>1</v>
      </c>
      <c r="CF130" s="28">
        <v>1.5</v>
      </c>
      <c r="CG130" s="27">
        <v>1</v>
      </c>
      <c r="CH130" s="28">
        <v>2.4</v>
      </c>
      <c r="CI130" s="29"/>
      <c r="CJ130" s="28"/>
      <c r="CK130" s="27"/>
      <c r="CL130" s="28"/>
      <c r="CM130" s="29">
        <v>1</v>
      </c>
      <c r="CN130" s="28">
        <v>0.8</v>
      </c>
      <c r="CO130" s="27"/>
      <c r="CP130" s="28"/>
      <c r="CQ130" s="29"/>
      <c r="CR130" s="28"/>
      <c r="CS130" s="27"/>
      <c r="CT130" s="28"/>
      <c r="CU130" s="27">
        <v>12</v>
      </c>
      <c r="CV130" s="28">
        <v>9.8000000000000007</v>
      </c>
      <c r="CW130" s="27">
        <v>1</v>
      </c>
      <c r="CX130" s="28">
        <v>1</v>
      </c>
      <c r="CY130" s="29">
        <v>3</v>
      </c>
      <c r="CZ130" s="28">
        <v>4</v>
      </c>
      <c r="DA130" s="27"/>
      <c r="DB130" s="28"/>
      <c r="DC130" s="29"/>
      <c r="DD130" s="28"/>
      <c r="DE130" s="27"/>
      <c r="DF130" s="28"/>
      <c r="DG130" s="29">
        <v>2</v>
      </c>
      <c r="DH130" s="28">
        <v>1</v>
      </c>
      <c r="DI130" s="27"/>
      <c r="DJ130" s="28"/>
      <c r="DK130" s="29">
        <v>1</v>
      </c>
      <c r="DL130" s="28">
        <v>0.2</v>
      </c>
      <c r="DM130" s="27"/>
      <c r="DN130" s="28"/>
      <c r="DO130" s="29"/>
      <c r="DP130" s="28"/>
      <c r="DQ130" s="27">
        <v>1</v>
      </c>
      <c r="DR130" s="28">
        <v>0.5</v>
      </c>
      <c r="DS130" s="29">
        <v>1</v>
      </c>
      <c r="DT130" s="28">
        <v>0.3</v>
      </c>
      <c r="DU130" s="27"/>
      <c r="DV130" s="28"/>
      <c r="DW130" s="86">
        <f t="shared" si="6"/>
        <v>61</v>
      </c>
      <c r="DX130" s="68">
        <f t="shared" si="7"/>
        <v>73.799999999999983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83" t="s">
        <v>0</v>
      </c>
      <c r="B132" s="283"/>
      <c r="C132" s="283"/>
      <c r="D132" s="47"/>
      <c r="E132" s="283" t="s">
        <v>1</v>
      </c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83" t="s">
        <v>2</v>
      </c>
      <c r="B133" s="283"/>
      <c r="C133" s="28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83" t="str">
        <f>B3</f>
        <v>OCTUBRE</v>
      </c>
      <c r="C134" s="28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84" t="s">
        <v>5</v>
      </c>
      <c r="B136" s="287" t="s">
        <v>6</v>
      </c>
      <c r="C136" s="264" t="s">
        <v>7</v>
      </c>
      <c r="D136" s="265"/>
      <c r="E136" s="265"/>
      <c r="F136" s="266"/>
      <c r="G136" s="264" t="s">
        <v>7</v>
      </c>
      <c r="H136" s="265"/>
      <c r="I136" s="265"/>
      <c r="J136" s="266"/>
      <c r="K136" s="264" t="s">
        <v>7</v>
      </c>
      <c r="L136" s="265"/>
      <c r="M136" s="265"/>
      <c r="N136" s="266"/>
      <c r="O136" s="264" t="s">
        <v>7</v>
      </c>
      <c r="P136" s="265"/>
      <c r="Q136" s="265"/>
      <c r="R136" s="266"/>
      <c r="S136" s="264" t="s">
        <v>7</v>
      </c>
      <c r="T136" s="265"/>
      <c r="U136" s="265"/>
      <c r="V136" s="266"/>
      <c r="W136" s="264" t="s">
        <v>7</v>
      </c>
      <c r="X136" s="265"/>
      <c r="Y136" s="265"/>
      <c r="Z136" s="266"/>
      <c r="AA136" s="264" t="s">
        <v>7</v>
      </c>
      <c r="AB136" s="265"/>
      <c r="AC136" s="265"/>
      <c r="AD136" s="266"/>
      <c r="AE136" s="264" t="s">
        <v>7</v>
      </c>
      <c r="AF136" s="265"/>
      <c r="AG136" s="265"/>
      <c r="AH136" s="266"/>
      <c r="AI136" s="264" t="s">
        <v>7</v>
      </c>
      <c r="AJ136" s="265"/>
      <c r="AK136" s="265"/>
      <c r="AL136" s="266"/>
      <c r="AM136" s="264" t="s">
        <v>7</v>
      </c>
      <c r="AN136" s="265"/>
      <c r="AO136" s="265"/>
      <c r="AP136" s="266"/>
      <c r="AQ136" s="264" t="s">
        <v>7</v>
      </c>
      <c r="AR136" s="265"/>
      <c r="AS136" s="265"/>
      <c r="AT136" s="266"/>
      <c r="AU136" s="264" t="s">
        <v>7</v>
      </c>
      <c r="AV136" s="265"/>
      <c r="AW136" s="265"/>
      <c r="AX136" s="266"/>
      <c r="AY136" s="264" t="s">
        <v>7</v>
      </c>
      <c r="AZ136" s="265"/>
      <c r="BA136" s="265"/>
      <c r="BB136" s="266"/>
      <c r="BC136" s="264" t="s">
        <v>7</v>
      </c>
      <c r="BD136" s="265"/>
      <c r="BE136" s="265"/>
      <c r="BF136" s="266"/>
      <c r="BG136" s="264" t="s">
        <v>7</v>
      </c>
      <c r="BH136" s="265"/>
      <c r="BI136" s="265"/>
      <c r="BJ136" s="266"/>
      <c r="BK136" s="264" t="s">
        <v>7</v>
      </c>
      <c r="BL136" s="265"/>
      <c r="BM136" s="265"/>
      <c r="BN136" s="266"/>
      <c r="BO136" s="264" t="s">
        <v>7</v>
      </c>
      <c r="BP136" s="265"/>
      <c r="BQ136" s="265"/>
      <c r="BR136" s="266"/>
      <c r="BS136" s="264" t="s">
        <v>7</v>
      </c>
      <c r="BT136" s="265"/>
      <c r="BU136" s="265"/>
      <c r="BV136" s="266"/>
      <c r="BW136" s="264" t="s">
        <v>7</v>
      </c>
      <c r="BX136" s="265"/>
      <c r="BY136" s="265"/>
      <c r="BZ136" s="266"/>
      <c r="CA136" s="264" t="s">
        <v>7</v>
      </c>
      <c r="CB136" s="265"/>
      <c r="CC136" s="265"/>
      <c r="CD136" s="266"/>
      <c r="CE136" s="264" t="s">
        <v>7</v>
      </c>
      <c r="CF136" s="265"/>
      <c r="CG136" s="265"/>
      <c r="CH136" s="266"/>
      <c r="CI136" s="264" t="s">
        <v>7</v>
      </c>
      <c r="CJ136" s="265"/>
      <c r="CK136" s="265"/>
      <c r="CL136" s="266"/>
      <c r="CM136" s="264" t="s">
        <v>7</v>
      </c>
      <c r="CN136" s="265"/>
      <c r="CO136" s="265"/>
      <c r="CP136" s="266"/>
      <c r="CQ136" s="264" t="s">
        <v>7</v>
      </c>
      <c r="CR136" s="265"/>
      <c r="CS136" s="265"/>
      <c r="CT136" s="266"/>
      <c r="CU136" s="264" t="s">
        <v>7</v>
      </c>
      <c r="CV136" s="265"/>
      <c r="CW136" s="265"/>
      <c r="CX136" s="266"/>
      <c r="CY136" s="264" t="s">
        <v>7</v>
      </c>
      <c r="CZ136" s="265"/>
      <c r="DA136" s="265"/>
      <c r="DB136" s="266"/>
      <c r="DC136" s="264" t="s">
        <v>7</v>
      </c>
      <c r="DD136" s="265"/>
      <c r="DE136" s="265"/>
      <c r="DF136" s="266"/>
      <c r="DG136" s="264" t="s">
        <v>7</v>
      </c>
      <c r="DH136" s="265"/>
      <c r="DI136" s="265"/>
      <c r="DJ136" s="266"/>
      <c r="DK136" s="264" t="s">
        <v>7</v>
      </c>
      <c r="DL136" s="265"/>
      <c r="DM136" s="265"/>
      <c r="DN136" s="266"/>
      <c r="DO136" s="264" t="s">
        <v>7</v>
      </c>
      <c r="DP136" s="265"/>
      <c r="DQ136" s="265"/>
      <c r="DR136" s="266"/>
      <c r="DS136" s="264" t="s">
        <v>7</v>
      </c>
      <c r="DT136" s="265"/>
      <c r="DU136" s="265"/>
      <c r="DV136" s="266"/>
      <c r="DW136" s="267" t="s">
        <v>63</v>
      </c>
      <c r="DX136" s="268"/>
    </row>
    <row r="137" spans="1:128" ht="15.75" customHeight="1" thickBot="1" x14ac:dyDescent="0.3">
      <c r="A137" s="285"/>
      <c r="B137" s="288"/>
      <c r="C137" s="259">
        <v>1</v>
      </c>
      <c r="D137" s="263"/>
      <c r="E137" s="263"/>
      <c r="F137" s="260"/>
      <c r="G137" s="259">
        <v>2</v>
      </c>
      <c r="H137" s="263"/>
      <c r="I137" s="263"/>
      <c r="J137" s="260"/>
      <c r="K137" s="259">
        <v>3</v>
      </c>
      <c r="L137" s="263"/>
      <c r="M137" s="263"/>
      <c r="N137" s="260"/>
      <c r="O137" s="259">
        <v>4</v>
      </c>
      <c r="P137" s="263"/>
      <c r="Q137" s="263"/>
      <c r="R137" s="260"/>
      <c r="S137" s="259">
        <v>5</v>
      </c>
      <c r="T137" s="263"/>
      <c r="U137" s="263"/>
      <c r="V137" s="260"/>
      <c r="W137" s="259">
        <v>6</v>
      </c>
      <c r="X137" s="263"/>
      <c r="Y137" s="263"/>
      <c r="Z137" s="260"/>
      <c r="AA137" s="259">
        <v>7</v>
      </c>
      <c r="AB137" s="263"/>
      <c r="AC137" s="263"/>
      <c r="AD137" s="260"/>
      <c r="AE137" s="259">
        <v>8</v>
      </c>
      <c r="AF137" s="263"/>
      <c r="AG137" s="263"/>
      <c r="AH137" s="260"/>
      <c r="AI137" s="259">
        <v>9</v>
      </c>
      <c r="AJ137" s="263"/>
      <c r="AK137" s="263"/>
      <c r="AL137" s="260"/>
      <c r="AM137" s="259">
        <v>10</v>
      </c>
      <c r="AN137" s="263"/>
      <c r="AO137" s="263"/>
      <c r="AP137" s="260"/>
      <c r="AQ137" s="259">
        <v>11</v>
      </c>
      <c r="AR137" s="263"/>
      <c r="AS137" s="263"/>
      <c r="AT137" s="260"/>
      <c r="AU137" s="259">
        <v>12</v>
      </c>
      <c r="AV137" s="263"/>
      <c r="AW137" s="263"/>
      <c r="AX137" s="260"/>
      <c r="AY137" s="259">
        <v>13</v>
      </c>
      <c r="AZ137" s="263"/>
      <c r="BA137" s="263"/>
      <c r="BB137" s="260"/>
      <c r="BC137" s="259">
        <v>14</v>
      </c>
      <c r="BD137" s="263"/>
      <c r="BE137" s="263"/>
      <c r="BF137" s="260"/>
      <c r="BG137" s="259">
        <v>15</v>
      </c>
      <c r="BH137" s="263"/>
      <c r="BI137" s="263"/>
      <c r="BJ137" s="260"/>
      <c r="BK137" s="259">
        <v>16</v>
      </c>
      <c r="BL137" s="263"/>
      <c r="BM137" s="263"/>
      <c r="BN137" s="260"/>
      <c r="BO137" s="259">
        <v>17</v>
      </c>
      <c r="BP137" s="263"/>
      <c r="BQ137" s="263"/>
      <c r="BR137" s="260"/>
      <c r="BS137" s="259">
        <v>18</v>
      </c>
      <c r="BT137" s="263"/>
      <c r="BU137" s="263"/>
      <c r="BV137" s="260"/>
      <c r="BW137" s="259">
        <v>19</v>
      </c>
      <c r="BX137" s="263"/>
      <c r="BY137" s="263"/>
      <c r="BZ137" s="260"/>
      <c r="CA137" s="259">
        <v>20</v>
      </c>
      <c r="CB137" s="263"/>
      <c r="CC137" s="263"/>
      <c r="CD137" s="260"/>
      <c r="CE137" s="259">
        <v>21</v>
      </c>
      <c r="CF137" s="263"/>
      <c r="CG137" s="263"/>
      <c r="CH137" s="260"/>
      <c r="CI137" s="259">
        <v>22</v>
      </c>
      <c r="CJ137" s="263"/>
      <c r="CK137" s="263"/>
      <c r="CL137" s="260"/>
      <c r="CM137" s="259">
        <v>23</v>
      </c>
      <c r="CN137" s="263"/>
      <c r="CO137" s="263"/>
      <c r="CP137" s="260"/>
      <c r="CQ137" s="259">
        <v>24</v>
      </c>
      <c r="CR137" s="263"/>
      <c r="CS137" s="263"/>
      <c r="CT137" s="260"/>
      <c r="CU137" s="259">
        <v>25</v>
      </c>
      <c r="CV137" s="263"/>
      <c r="CW137" s="263"/>
      <c r="CX137" s="260"/>
      <c r="CY137" s="259">
        <v>26</v>
      </c>
      <c r="CZ137" s="263"/>
      <c r="DA137" s="263"/>
      <c r="DB137" s="260"/>
      <c r="DC137" s="259">
        <v>27</v>
      </c>
      <c r="DD137" s="263"/>
      <c r="DE137" s="263"/>
      <c r="DF137" s="260"/>
      <c r="DG137" s="259">
        <v>28</v>
      </c>
      <c r="DH137" s="263"/>
      <c r="DI137" s="263"/>
      <c r="DJ137" s="260"/>
      <c r="DK137" s="259">
        <v>29</v>
      </c>
      <c r="DL137" s="263"/>
      <c r="DM137" s="263"/>
      <c r="DN137" s="260"/>
      <c r="DO137" s="259">
        <v>30</v>
      </c>
      <c r="DP137" s="263"/>
      <c r="DQ137" s="263"/>
      <c r="DR137" s="260"/>
      <c r="DS137" s="259">
        <v>31</v>
      </c>
      <c r="DT137" s="263"/>
      <c r="DU137" s="263"/>
      <c r="DV137" s="260"/>
      <c r="DW137" s="269"/>
      <c r="DX137" s="270"/>
    </row>
    <row r="138" spans="1:128" ht="15.75" customHeight="1" thickBot="1" x14ac:dyDescent="0.3">
      <c r="A138" s="285"/>
      <c r="B138" s="288"/>
      <c r="C138" s="259" t="s">
        <v>8</v>
      </c>
      <c r="D138" s="260"/>
      <c r="E138" s="261" t="s">
        <v>9</v>
      </c>
      <c r="F138" s="262"/>
      <c r="G138" s="259" t="s">
        <v>8</v>
      </c>
      <c r="H138" s="260"/>
      <c r="I138" s="261" t="s">
        <v>9</v>
      </c>
      <c r="J138" s="262"/>
      <c r="K138" s="259" t="s">
        <v>8</v>
      </c>
      <c r="L138" s="260"/>
      <c r="M138" s="261" t="s">
        <v>9</v>
      </c>
      <c r="N138" s="262"/>
      <c r="O138" s="259" t="s">
        <v>8</v>
      </c>
      <c r="P138" s="260"/>
      <c r="Q138" s="261" t="s">
        <v>9</v>
      </c>
      <c r="R138" s="262"/>
      <c r="S138" s="259" t="s">
        <v>8</v>
      </c>
      <c r="T138" s="260"/>
      <c r="U138" s="261" t="s">
        <v>9</v>
      </c>
      <c r="V138" s="262"/>
      <c r="W138" s="259" t="s">
        <v>8</v>
      </c>
      <c r="X138" s="260"/>
      <c r="Y138" s="261" t="s">
        <v>9</v>
      </c>
      <c r="Z138" s="262"/>
      <c r="AA138" s="259" t="s">
        <v>8</v>
      </c>
      <c r="AB138" s="260"/>
      <c r="AC138" s="261" t="s">
        <v>9</v>
      </c>
      <c r="AD138" s="262"/>
      <c r="AE138" s="259" t="s">
        <v>8</v>
      </c>
      <c r="AF138" s="260"/>
      <c r="AG138" s="261" t="s">
        <v>9</v>
      </c>
      <c r="AH138" s="262"/>
      <c r="AI138" s="259" t="s">
        <v>8</v>
      </c>
      <c r="AJ138" s="260"/>
      <c r="AK138" s="261" t="s">
        <v>9</v>
      </c>
      <c r="AL138" s="262"/>
      <c r="AM138" s="259" t="s">
        <v>8</v>
      </c>
      <c r="AN138" s="260"/>
      <c r="AO138" s="261" t="s">
        <v>9</v>
      </c>
      <c r="AP138" s="262"/>
      <c r="AQ138" s="259" t="s">
        <v>8</v>
      </c>
      <c r="AR138" s="260"/>
      <c r="AS138" s="261" t="s">
        <v>9</v>
      </c>
      <c r="AT138" s="262"/>
      <c r="AU138" s="259" t="s">
        <v>8</v>
      </c>
      <c r="AV138" s="260"/>
      <c r="AW138" s="261" t="s">
        <v>9</v>
      </c>
      <c r="AX138" s="262"/>
      <c r="AY138" s="259" t="s">
        <v>8</v>
      </c>
      <c r="AZ138" s="260"/>
      <c r="BA138" s="261" t="s">
        <v>9</v>
      </c>
      <c r="BB138" s="262"/>
      <c r="BC138" s="259" t="s">
        <v>8</v>
      </c>
      <c r="BD138" s="260"/>
      <c r="BE138" s="261" t="s">
        <v>9</v>
      </c>
      <c r="BF138" s="262"/>
      <c r="BG138" s="259" t="s">
        <v>8</v>
      </c>
      <c r="BH138" s="260"/>
      <c r="BI138" s="261" t="s">
        <v>9</v>
      </c>
      <c r="BJ138" s="262"/>
      <c r="BK138" s="259" t="s">
        <v>8</v>
      </c>
      <c r="BL138" s="260"/>
      <c r="BM138" s="261" t="s">
        <v>9</v>
      </c>
      <c r="BN138" s="262"/>
      <c r="BO138" s="259" t="s">
        <v>8</v>
      </c>
      <c r="BP138" s="260"/>
      <c r="BQ138" s="261" t="s">
        <v>9</v>
      </c>
      <c r="BR138" s="262"/>
      <c r="BS138" s="259" t="s">
        <v>8</v>
      </c>
      <c r="BT138" s="260"/>
      <c r="BU138" s="261" t="s">
        <v>9</v>
      </c>
      <c r="BV138" s="262"/>
      <c r="BW138" s="259" t="s">
        <v>8</v>
      </c>
      <c r="BX138" s="260"/>
      <c r="BY138" s="261" t="s">
        <v>9</v>
      </c>
      <c r="BZ138" s="262"/>
      <c r="CA138" s="259" t="s">
        <v>8</v>
      </c>
      <c r="CB138" s="260"/>
      <c r="CC138" s="261" t="s">
        <v>9</v>
      </c>
      <c r="CD138" s="262"/>
      <c r="CE138" s="259" t="s">
        <v>8</v>
      </c>
      <c r="CF138" s="260"/>
      <c r="CG138" s="261" t="s">
        <v>9</v>
      </c>
      <c r="CH138" s="262"/>
      <c r="CI138" s="259" t="s">
        <v>8</v>
      </c>
      <c r="CJ138" s="260"/>
      <c r="CK138" s="261" t="s">
        <v>9</v>
      </c>
      <c r="CL138" s="262"/>
      <c r="CM138" s="259" t="s">
        <v>8</v>
      </c>
      <c r="CN138" s="260"/>
      <c r="CO138" s="261" t="s">
        <v>9</v>
      </c>
      <c r="CP138" s="262"/>
      <c r="CQ138" s="259" t="s">
        <v>8</v>
      </c>
      <c r="CR138" s="260"/>
      <c r="CS138" s="261" t="s">
        <v>9</v>
      </c>
      <c r="CT138" s="262"/>
      <c r="CU138" s="259" t="s">
        <v>8</v>
      </c>
      <c r="CV138" s="260"/>
      <c r="CW138" s="261" t="s">
        <v>9</v>
      </c>
      <c r="CX138" s="262"/>
      <c r="CY138" s="259" t="s">
        <v>8</v>
      </c>
      <c r="CZ138" s="260"/>
      <c r="DA138" s="261" t="s">
        <v>9</v>
      </c>
      <c r="DB138" s="262"/>
      <c r="DC138" s="259" t="s">
        <v>8</v>
      </c>
      <c r="DD138" s="260"/>
      <c r="DE138" s="261" t="s">
        <v>9</v>
      </c>
      <c r="DF138" s="262"/>
      <c r="DG138" s="259" t="s">
        <v>8</v>
      </c>
      <c r="DH138" s="260"/>
      <c r="DI138" s="261" t="s">
        <v>9</v>
      </c>
      <c r="DJ138" s="262"/>
      <c r="DK138" s="259" t="s">
        <v>8</v>
      </c>
      <c r="DL138" s="260"/>
      <c r="DM138" s="261" t="s">
        <v>9</v>
      </c>
      <c r="DN138" s="262"/>
      <c r="DO138" s="259" t="s">
        <v>8</v>
      </c>
      <c r="DP138" s="260"/>
      <c r="DQ138" s="261" t="s">
        <v>9</v>
      </c>
      <c r="DR138" s="262"/>
      <c r="DS138" s="259" t="s">
        <v>8</v>
      </c>
      <c r="DT138" s="260"/>
      <c r="DU138" s="261" t="s">
        <v>9</v>
      </c>
      <c r="DV138" s="262"/>
      <c r="DW138" s="271"/>
      <c r="DX138" s="272"/>
    </row>
    <row r="139" spans="1:128" ht="27" thickBot="1" x14ac:dyDescent="0.3">
      <c r="A139" s="286"/>
      <c r="B139" s="28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77" t="s">
        <v>49</v>
      </c>
      <c r="B140" s="10" t="s">
        <v>12</v>
      </c>
      <c r="C140" s="10"/>
      <c r="D140" s="11"/>
      <c r="E140" s="12">
        <v>36</v>
      </c>
      <c r="F140" s="11">
        <v>4</v>
      </c>
      <c r="G140" s="10">
        <v>5</v>
      </c>
      <c r="H140" s="11">
        <v>5.8</v>
      </c>
      <c r="I140" s="12">
        <v>3</v>
      </c>
      <c r="J140" s="11">
        <v>2.8</v>
      </c>
      <c r="K140" s="10">
        <v>10</v>
      </c>
      <c r="L140" s="11">
        <v>6.6</v>
      </c>
      <c r="M140" s="12">
        <v>2</v>
      </c>
      <c r="N140" s="11">
        <v>5.0999999999999996</v>
      </c>
      <c r="O140" s="10">
        <v>6</v>
      </c>
      <c r="P140" s="11">
        <v>6.5</v>
      </c>
      <c r="Q140" s="12">
        <v>4</v>
      </c>
      <c r="R140" s="11">
        <v>1</v>
      </c>
      <c r="S140" s="10">
        <v>6</v>
      </c>
      <c r="T140" s="11">
        <v>5.9</v>
      </c>
      <c r="U140" s="12">
        <v>1</v>
      </c>
      <c r="V140" s="11">
        <v>3</v>
      </c>
      <c r="W140" s="10">
        <v>4</v>
      </c>
      <c r="X140" s="11">
        <v>4.8</v>
      </c>
      <c r="Y140" s="12">
        <v>2</v>
      </c>
      <c r="Z140" s="11">
        <v>2</v>
      </c>
      <c r="AA140" s="10">
        <v>6</v>
      </c>
      <c r="AB140" s="11">
        <v>6.5</v>
      </c>
      <c r="AC140" s="12"/>
      <c r="AD140" s="11"/>
      <c r="AE140" s="10">
        <v>3</v>
      </c>
      <c r="AF140" s="11">
        <v>4.8</v>
      </c>
      <c r="AG140" s="12">
        <v>2</v>
      </c>
      <c r="AH140" s="11">
        <v>3.1</v>
      </c>
      <c r="AI140" s="10">
        <v>5</v>
      </c>
      <c r="AJ140" s="11">
        <v>2.8</v>
      </c>
      <c r="AK140" s="12">
        <v>3</v>
      </c>
      <c r="AL140" s="11">
        <v>2.2999999999999998</v>
      </c>
      <c r="AM140" s="10">
        <v>3</v>
      </c>
      <c r="AN140" s="11">
        <v>3.8</v>
      </c>
      <c r="AO140" s="12">
        <v>1</v>
      </c>
      <c r="AP140" s="11">
        <v>4.5999999999999996</v>
      </c>
      <c r="AQ140" s="10">
        <v>1</v>
      </c>
      <c r="AR140" s="11">
        <v>4.2</v>
      </c>
      <c r="AS140" s="12">
        <v>2</v>
      </c>
      <c r="AT140" s="11">
        <v>2.1</v>
      </c>
      <c r="AU140" s="10">
        <v>6</v>
      </c>
      <c r="AV140" s="11">
        <v>4</v>
      </c>
      <c r="AW140" s="12">
        <v>5</v>
      </c>
      <c r="AX140" s="11">
        <v>4.5999999999999996</v>
      </c>
      <c r="AY140" s="10">
        <v>1</v>
      </c>
      <c r="AZ140" s="11">
        <v>0.7</v>
      </c>
      <c r="BA140" s="12">
        <v>1</v>
      </c>
      <c r="BB140" s="11">
        <v>4.8</v>
      </c>
      <c r="BC140" s="10">
        <v>4</v>
      </c>
      <c r="BD140" s="11">
        <v>4</v>
      </c>
      <c r="BE140" s="12">
        <v>1</v>
      </c>
      <c r="BF140" s="11">
        <v>0.3</v>
      </c>
      <c r="BG140" s="10">
        <v>7</v>
      </c>
      <c r="BH140" s="11">
        <v>4.0999999999999996</v>
      </c>
      <c r="BI140" s="12">
        <v>3</v>
      </c>
      <c r="BJ140" s="11">
        <v>1.3</v>
      </c>
      <c r="BK140" s="10">
        <v>7</v>
      </c>
      <c r="BL140" s="11">
        <v>3.3</v>
      </c>
      <c r="BM140" s="12">
        <v>6</v>
      </c>
      <c r="BN140" s="11">
        <v>3.7</v>
      </c>
      <c r="BO140" s="10">
        <v>4</v>
      </c>
      <c r="BP140" s="11">
        <v>3.4</v>
      </c>
      <c r="BQ140" s="12">
        <v>1</v>
      </c>
      <c r="BR140" s="11">
        <v>0.5</v>
      </c>
      <c r="BS140" s="10">
        <v>7</v>
      </c>
      <c r="BT140" s="11">
        <v>3</v>
      </c>
      <c r="BU140" s="12">
        <v>1</v>
      </c>
      <c r="BV140" s="11">
        <v>1</v>
      </c>
      <c r="BW140" s="10">
        <v>8</v>
      </c>
      <c r="BX140" s="11">
        <v>6.5</v>
      </c>
      <c r="BY140" s="12">
        <v>3</v>
      </c>
      <c r="BZ140" s="11">
        <v>1.2</v>
      </c>
      <c r="CA140" s="10">
        <v>5</v>
      </c>
      <c r="CB140" s="11">
        <v>5.8</v>
      </c>
      <c r="CC140" s="12">
        <v>2</v>
      </c>
      <c r="CD140" s="11">
        <v>2.1</v>
      </c>
      <c r="CE140" s="10">
        <v>6</v>
      </c>
      <c r="CF140" s="11">
        <v>5.2</v>
      </c>
      <c r="CG140" s="12"/>
      <c r="CH140" s="11"/>
      <c r="CI140" s="10">
        <v>15</v>
      </c>
      <c r="CJ140" s="11">
        <v>10</v>
      </c>
      <c r="CK140" s="12">
        <v>4</v>
      </c>
      <c r="CL140" s="11">
        <v>4.2</v>
      </c>
      <c r="CM140" s="10">
        <v>7</v>
      </c>
      <c r="CN140" s="11">
        <v>4.0999999999999996</v>
      </c>
      <c r="CO140" s="12">
        <v>1</v>
      </c>
      <c r="CP140" s="11">
        <v>0.5</v>
      </c>
      <c r="CQ140" s="10">
        <v>5</v>
      </c>
      <c r="CR140" s="11">
        <v>6.5</v>
      </c>
      <c r="CS140" s="12">
        <v>2</v>
      </c>
      <c r="CT140" s="11">
        <v>2.7</v>
      </c>
      <c r="CU140" s="10">
        <v>6</v>
      </c>
      <c r="CV140" s="11">
        <v>5</v>
      </c>
      <c r="CW140" s="12">
        <v>1</v>
      </c>
      <c r="CX140" s="11">
        <v>2.5</v>
      </c>
      <c r="CY140" s="10">
        <v>5</v>
      </c>
      <c r="CZ140" s="11">
        <v>7.8</v>
      </c>
      <c r="DA140" s="12">
        <v>3</v>
      </c>
      <c r="DB140" s="11">
        <v>1.5</v>
      </c>
      <c r="DC140" s="10">
        <v>4</v>
      </c>
      <c r="DD140" s="11">
        <v>2</v>
      </c>
      <c r="DE140" s="12">
        <v>1</v>
      </c>
      <c r="DF140" s="11">
        <v>4.5</v>
      </c>
      <c r="DG140" s="10">
        <v>7</v>
      </c>
      <c r="DH140" s="11">
        <v>8.1</v>
      </c>
      <c r="DI140" s="12">
        <v>1</v>
      </c>
      <c r="DJ140" s="11">
        <v>3.5</v>
      </c>
      <c r="DK140" s="10">
        <v>4</v>
      </c>
      <c r="DL140" s="11">
        <v>4</v>
      </c>
      <c r="DM140" s="12">
        <v>1</v>
      </c>
      <c r="DN140" s="11">
        <v>0.7</v>
      </c>
      <c r="DO140" s="10">
        <v>4</v>
      </c>
      <c r="DP140" s="11">
        <v>4.7</v>
      </c>
      <c r="DQ140" s="12">
        <v>1</v>
      </c>
      <c r="DR140" s="11">
        <v>0.3</v>
      </c>
      <c r="DS140" s="10">
        <v>5</v>
      </c>
      <c r="DT140" s="11">
        <v>2.5</v>
      </c>
      <c r="DU140" s="12">
        <v>2</v>
      </c>
      <c r="DV140" s="11">
        <v>1</v>
      </c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262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217.29999999999993</v>
      </c>
    </row>
    <row r="141" spans="1:128" ht="22.5" customHeight="1" x14ac:dyDescent="0.25">
      <c r="A141" s="27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>
        <v>1</v>
      </c>
      <c r="CR141" s="16">
        <v>0.6</v>
      </c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1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0.6</v>
      </c>
    </row>
    <row r="142" spans="1:128" ht="22.5" customHeight="1" x14ac:dyDescent="0.25">
      <c r="A142" s="278"/>
      <c r="B142" s="19" t="s">
        <v>24</v>
      </c>
      <c r="C142" s="19"/>
      <c r="D142" s="20"/>
      <c r="E142" s="21"/>
      <c r="F142" s="20"/>
      <c r="G142" s="19">
        <v>1</v>
      </c>
      <c r="H142" s="20">
        <v>2</v>
      </c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>
        <v>1</v>
      </c>
      <c r="CT142" s="20">
        <v>1.3</v>
      </c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2</v>
      </c>
      <c r="DX142" s="64">
        <f t="shared" si="9"/>
        <v>3.3</v>
      </c>
    </row>
    <row r="143" spans="1:128" ht="22.5" customHeight="1" x14ac:dyDescent="0.25">
      <c r="A143" s="27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79"/>
      <c r="B144" s="27" t="s">
        <v>27</v>
      </c>
      <c r="C144" s="27">
        <v>1</v>
      </c>
      <c r="D144" s="28">
        <v>1.5</v>
      </c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/>
      <c r="BR144" s="28"/>
      <c r="BS144" s="27">
        <v>1</v>
      </c>
      <c r="BT144" s="28">
        <v>2</v>
      </c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2</v>
      </c>
      <c r="DX144" s="68">
        <f t="shared" si="9"/>
        <v>3.5</v>
      </c>
    </row>
    <row r="145" spans="1:128" ht="22.5" customHeight="1" x14ac:dyDescent="0.25">
      <c r="A145" s="280" t="s">
        <v>50</v>
      </c>
      <c r="B145" s="30" t="s">
        <v>12</v>
      </c>
      <c r="C145" s="30">
        <v>1</v>
      </c>
      <c r="D145" s="31">
        <v>0.2</v>
      </c>
      <c r="E145" s="32">
        <v>1</v>
      </c>
      <c r="F145" s="31">
        <v>0.1</v>
      </c>
      <c r="G145" s="30">
        <v>1</v>
      </c>
      <c r="H145" s="31">
        <v>0.4</v>
      </c>
      <c r="I145" s="32">
        <v>1</v>
      </c>
      <c r="J145" s="31">
        <v>0.2</v>
      </c>
      <c r="K145" s="30">
        <v>1</v>
      </c>
      <c r="L145" s="31">
        <v>0.1</v>
      </c>
      <c r="M145" s="32">
        <v>1</v>
      </c>
      <c r="N145" s="31">
        <v>0.3</v>
      </c>
      <c r="O145" s="30">
        <v>1</v>
      </c>
      <c r="P145" s="31">
        <v>0.7</v>
      </c>
      <c r="Q145" s="32">
        <v>1</v>
      </c>
      <c r="R145" s="31">
        <v>0.2</v>
      </c>
      <c r="S145" s="30">
        <v>1</v>
      </c>
      <c r="T145" s="31">
        <v>0.1</v>
      </c>
      <c r="U145" s="32">
        <v>1</v>
      </c>
      <c r="V145" s="31">
        <v>0.5</v>
      </c>
      <c r="W145" s="30">
        <v>1</v>
      </c>
      <c r="X145" s="31">
        <v>0.2</v>
      </c>
      <c r="Y145" s="32">
        <v>1</v>
      </c>
      <c r="Z145" s="31">
        <v>0.4</v>
      </c>
      <c r="AA145" s="30">
        <v>1</v>
      </c>
      <c r="AB145" s="31">
        <v>4.2</v>
      </c>
      <c r="AC145" s="32">
        <v>1</v>
      </c>
      <c r="AD145" s="31">
        <v>0.1</v>
      </c>
      <c r="AE145" s="30">
        <v>1</v>
      </c>
      <c r="AF145" s="31">
        <v>0.3</v>
      </c>
      <c r="AG145" s="32">
        <v>1</v>
      </c>
      <c r="AH145" s="31">
        <v>0.2</v>
      </c>
      <c r="AI145" s="30">
        <v>1</v>
      </c>
      <c r="AJ145" s="31">
        <v>0.4</v>
      </c>
      <c r="AK145" s="32">
        <v>1</v>
      </c>
      <c r="AL145" s="31">
        <v>0.1</v>
      </c>
      <c r="AM145" s="30">
        <v>1</v>
      </c>
      <c r="AN145" s="31">
        <v>0.6</v>
      </c>
      <c r="AO145" s="32">
        <v>1</v>
      </c>
      <c r="AP145" s="31">
        <v>0.3</v>
      </c>
      <c r="AQ145" s="30">
        <v>1</v>
      </c>
      <c r="AR145" s="31">
        <v>0.1</v>
      </c>
      <c r="AS145" s="32">
        <v>1</v>
      </c>
      <c r="AT145" s="31">
        <v>0.4</v>
      </c>
      <c r="AU145" s="30">
        <v>1</v>
      </c>
      <c r="AV145" s="31">
        <v>0.3</v>
      </c>
      <c r="AW145" s="32">
        <v>1</v>
      </c>
      <c r="AX145" s="31">
        <v>0.4</v>
      </c>
      <c r="AY145" s="30">
        <v>1</v>
      </c>
      <c r="AZ145" s="31">
        <v>0.2</v>
      </c>
      <c r="BA145" s="32">
        <v>1</v>
      </c>
      <c r="BB145" s="31">
        <v>0.1</v>
      </c>
      <c r="BC145" s="30">
        <v>1</v>
      </c>
      <c r="BD145" s="31">
        <v>0.4</v>
      </c>
      <c r="BE145" s="32">
        <v>1</v>
      </c>
      <c r="BF145" s="31">
        <v>0.6</v>
      </c>
      <c r="BG145" s="30">
        <v>1</v>
      </c>
      <c r="BH145" s="31">
        <v>0.2</v>
      </c>
      <c r="BI145" s="32">
        <v>1</v>
      </c>
      <c r="BJ145" s="31">
        <v>0.1</v>
      </c>
      <c r="BK145" s="30">
        <v>1</v>
      </c>
      <c r="BL145" s="31">
        <v>0.6</v>
      </c>
      <c r="BM145" s="32">
        <v>1</v>
      </c>
      <c r="BN145" s="31">
        <v>0.3</v>
      </c>
      <c r="BO145" s="30">
        <v>1</v>
      </c>
      <c r="BP145" s="31">
        <v>0.1</v>
      </c>
      <c r="BQ145" s="32">
        <v>1</v>
      </c>
      <c r="BR145" s="31">
        <v>0.3</v>
      </c>
      <c r="BS145" s="30">
        <v>1</v>
      </c>
      <c r="BT145" s="31">
        <v>0.2</v>
      </c>
      <c r="BU145" s="32">
        <v>1</v>
      </c>
      <c r="BV145" s="31">
        <v>0.6</v>
      </c>
      <c r="BW145" s="30">
        <v>1</v>
      </c>
      <c r="BX145" s="31">
        <v>0.3</v>
      </c>
      <c r="BY145" s="32">
        <v>1</v>
      </c>
      <c r="BZ145" s="31">
        <v>0.2</v>
      </c>
      <c r="CA145" s="30">
        <v>1</v>
      </c>
      <c r="CB145" s="31">
        <v>0.6</v>
      </c>
      <c r="CC145" s="32">
        <v>1</v>
      </c>
      <c r="CD145" s="31">
        <v>0.3</v>
      </c>
      <c r="CE145" s="30">
        <v>1</v>
      </c>
      <c r="CF145" s="31">
        <v>0.1</v>
      </c>
      <c r="CG145" s="32">
        <v>1</v>
      </c>
      <c r="CH145" s="31">
        <v>0.6</v>
      </c>
      <c r="CI145" s="30">
        <v>1</v>
      </c>
      <c r="CJ145" s="31">
        <v>0.3</v>
      </c>
      <c r="CK145" s="32">
        <v>1</v>
      </c>
      <c r="CL145" s="31">
        <v>0.1</v>
      </c>
      <c r="CM145" s="30">
        <v>1</v>
      </c>
      <c r="CN145" s="31">
        <v>0.6</v>
      </c>
      <c r="CO145" s="32">
        <v>1</v>
      </c>
      <c r="CP145" s="31">
        <v>0.4</v>
      </c>
      <c r="CQ145" s="30">
        <v>1</v>
      </c>
      <c r="CR145" s="31">
        <v>0.2</v>
      </c>
      <c r="CS145" s="32">
        <v>1</v>
      </c>
      <c r="CT145" s="31">
        <v>0.1</v>
      </c>
      <c r="CU145" s="30">
        <v>1</v>
      </c>
      <c r="CV145" s="31">
        <v>0.4</v>
      </c>
      <c r="CW145" s="32">
        <v>1</v>
      </c>
      <c r="CX145" s="31">
        <v>0.2</v>
      </c>
      <c r="CY145" s="30">
        <v>1</v>
      </c>
      <c r="CZ145" s="31">
        <v>0.1</v>
      </c>
      <c r="DA145" s="32">
        <v>1</v>
      </c>
      <c r="DB145" s="31">
        <v>0.3</v>
      </c>
      <c r="DC145" s="30">
        <v>1</v>
      </c>
      <c r="DD145" s="31">
        <v>0.2</v>
      </c>
      <c r="DE145" s="32">
        <v>1</v>
      </c>
      <c r="DF145" s="31">
        <v>0.4</v>
      </c>
      <c r="DG145" s="30">
        <v>1</v>
      </c>
      <c r="DH145" s="31">
        <v>0.1</v>
      </c>
      <c r="DI145" s="32">
        <v>1</v>
      </c>
      <c r="DJ145" s="31">
        <v>0.3</v>
      </c>
      <c r="DK145" s="30">
        <v>1</v>
      </c>
      <c r="DL145" s="31">
        <v>0.2</v>
      </c>
      <c r="DM145" s="32">
        <v>1</v>
      </c>
      <c r="DN145" s="31">
        <v>0.6</v>
      </c>
      <c r="DO145" s="30">
        <v>1</v>
      </c>
      <c r="DP145" s="31">
        <v>0.3</v>
      </c>
      <c r="DQ145" s="32">
        <v>1</v>
      </c>
      <c r="DR145" s="31">
        <v>0.1</v>
      </c>
      <c r="DS145" s="30">
        <v>1</v>
      </c>
      <c r="DT145" s="31">
        <v>0.4</v>
      </c>
      <c r="DU145" s="32">
        <v>1</v>
      </c>
      <c r="DV145" s="31">
        <v>0.2</v>
      </c>
      <c r="DW145" s="69">
        <f t="shared" si="8"/>
        <v>62</v>
      </c>
      <c r="DX145" s="70">
        <f t="shared" si="9"/>
        <v>22.1</v>
      </c>
    </row>
    <row r="146" spans="1:128" ht="22.5" customHeight="1" x14ac:dyDescent="0.25">
      <c r="A146" s="28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8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8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8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77" t="s">
        <v>51</v>
      </c>
      <c r="B150" s="10" t="s">
        <v>12</v>
      </c>
      <c r="C150" s="10"/>
      <c r="D150" s="11"/>
      <c r="E150" s="12">
        <v>14</v>
      </c>
      <c r="F150" s="11">
        <v>4.8</v>
      </c>
      <c r="G150" s="10">
        <v>14</v>
      </c>
      <c r="H150" s="11">
        <v>4.5999999999999996</v>
      </c>
      <c r="I150" s="12">
        <v>8</v>
      </c>
      <c r="J150" s="11">
        <v>3</v>
      </c>
      <c r="K150" s="10">
        <v>2</v>
      </c>
      <c r="L150" s="11">
        <v>1.5</v>
      </c>
      <c r="M150" s="12">
        <v>8</v>
      </c>
      <c r="N150" s="11">
        <v>5.5</v>
      </c>
      <c r="O150" s="10">
        <v>4</v>
      </c>
      <c r="P150" s="11">
        <v>7.5</v>
      </c>
      <c r="Q150" s="12">
        <v>9</v>
      </c>
      <c r="R150" s="11">
        <v>3.2</v>
      </c>
      <c r="S150" s="10">
        <v>3</v>
      </c>
      <c r="T150" s="11">
        <v>1.5</v>
      </c>
      <c r="U150" s="12">
        <v>9</v>
      </c>
      <c r="V150" s="11">
        <v>3.6</v>
      </c>
      <c r="W150" s="10">
        <v>7</v>
      </c>
      <c r="X150" s="11">
        <v>3.9</v>
      </c>
      <c r="Y150" s="12">
        <v>9</v>
      </c>
      <c r="Z150" s="11">
        <v>3.1</v>
      </c>
      <c r="AA150" s="10">
        <v>5</v>
      </c>
      <c r="AB150" s="11">
        <v>1.5</v>
      </c>
      <c r="AC150" s="12">
        <v>11</v>
      </c>
      <c r="AD150" s="11">
        <v>4</v>
      </c>
      <c r="AE150" s="10">
        <v>12</v>
      </c>
      <c r="AF150" s="11">
        <v>5.8</v>
      </c>
      <c r="AG150" s="12">
        <v>7</v>
      </c>
      <c r="AH150" s="11">
        <v>1.8</v>
      </c>
      <c r="AI150" s="10">
        <v>11</v>
      </c>
      <c r="AJ150" s="11">
        <v>4.5</v>
      </c>
      <c r="AK150" s="12">
        <v>2</v>
      </c>
      <c r="AL150" s="11">
        <v>0.7</v>
      </c>
      <c r="AM150" s="10">
        <v>3</v>
      </c>
      <c r="AN150" s="11">
        <v>2</v>
      </c>
      <c r="AO150" s="12">
        <v>10</v>
      </c>
      <c r="AP150" s="11">
        <v>6.1</v>
      </c>
      <c r="AQ150" s="10">
        <v>1</v>
      </c>
      <c r="AR150" s="11">
        <v>0.3</v>
      </c>
      <c r="AS150" s="12">
        <v>4</v>
      </c>
      <c r="AT150" s="11">
        <v>1.3</v>
      </c>
      <c r="AU150" s="10">
        <v>4</v>
      </c>
      <c r="AV150" s="11">
        <v>3.3</v>
      </c>
      <c r="AW150" s="12">
        <v>5</v>
      </c>
      <c r="AX150" s="11">
        <v>4.3</v>
      </c>
      <c r="AY150" s="10">
        <v>1</v>
      </c>
      <c r="AZ150" s="11">
        <v>0.3</v>
      </c>
      <c r="BA150" s="12">
        <v>8</v>
      </c>
      <c r="BB150" s="11">
        <v>1.8</v>
      </c>
      <c r="BC150" s="10">
        <v>1</v>
      </c>
      <c r="BD150" s="11">
        <v>0.3</v>
      </c>
      <c r="BE150" s="12">
        <v>7</v>
      </c>
      <c r="BF150" s="11">
        <v>3</v>
      </c>
      <c r="BG150" s="10">
        <v>10</v>
      </c>
      <c r="BH150" s="11">
        <v>5.0999999999999996</v>
      </c>
      <c r="BI150" s="12">
        <v>6</v>
      </c>
      <c r="BJ150" s="11">
        <v>2.5</v>
      </c>
      <c r="BK150" s="10">
        <v>2</v>
      </c>
      <c r="BL150" s="11">
        <v>0.8</v>
      </c>
      <c r="BM150" s="12">
        <v>8</v>
      </c>
      <c r="BN150" s="11">
        <v>8.1</v>
      </c>
      <c r="BO150" s="10">
        <v>8</v>
      </c>
      <c r="BP150" s="11">
        <v>3.6</v>
      </c>
      <c r="BQ150" s="12">
        <v>11</v>
      </c>
      <c r="BR150" s="11">
        <v>5.4</v>
      </c>
      <c r="BS150" s="10">
        <v>10</v>
      </c>
      <c r="BT150" s="11">
        <v>5.0999999999999996</v>
      </c>
      <c r="BU150" s="12">
        <v>11</v>
      </c>
      <c r="BV150" s="11">
        <v>2.4</v>
      </c>
      <c r="BW150" s="10">
        <v>4</v>
      </c>
      <c r="BX150" s="11">
        <v>4.2</v>
      </c>
      <c r="BY150" s="12">
        <v>5</v>
      </c>
      <c r="BZ150" s="11">
        <v>1.8</v>
      </c>
      <c r="CA150" s="10">
        <v>5</v>
      </c>
      <c r="CB150" s="11">
        <v>3.5</v>
      </c>
      <c r="CC150" s="12">
        <v>6</v>
      </c>
      <c r="CD150" s="11">
        <v>2.4</v>
      </c>
      <c r="CE150" s="10">
        <v>7</v>
      </c>
      <c r="CF150" s="11">
        <v>4</v>
      </c>
      <c r="CG150" s="12">
        <v>8</v>
      </c>
      <c r="CH150" s="11">
        <v>2.9</v>
      </c>
      <c r="CI150" s="10">
        <v>9</v>
      </c>
      <c r="CJ150" s="11">
        <v>4.9000000000000004</v>
      </c>
      <c r="CK150" s="12">
        <v>7</v>
      </c>
      <c r="CL150" s="11">
        <v>2</v>
      </c>
      <c r="CM150" s="10">
        <v>7</v>
      </c>
      <c r="CN150" s="11">
        <v>1.3</v>
      </c>
      <c r="CO150" s="12">
        <v>7</v>
      </c>
      <c r="CP150" s="11">
        <v>4.5</v>
      </c>
      <c r="CQ150" s="10">
        <v>10</v>
      </c>
      <c r="CR150" s="11">
        <v>3.3</v>
      </c>
      <c r="CS150" s="12">
        <v>7</v>
      </c>
      <c r="CT150" s="11">
        <v>2</v>
      </c>
      <c r="CU150" s="10">
        <v>2</v>
      </c>
      <c r="CV150" s="11">
        <v>1</v>
      </c>
      <c r="CW150" s="12">
        <v>10</v>
      </c>
      <c r="CX150" s="11">
        <v>6.4</v>
      </c>
      <c r="CY150" s="10">
        <v>11</v>
      </c>
      <c r="CZ150" s="11">
        <v>4</v>
      </c>
      <c r="DA150" s="12">
        <v>7</v>
      </c>
      <c r="DB150" s="11">
        <v>2.7</v>
      </c>
      <c r="DC150" s="10">
        <v>6</v>
      </c>
      <c r="DD150" s="11">
        <v>2.8</v>
      </c>
      <c r="DE150" s="12">
        <v>1</v>
      </c>
      <c r="DF150" s="11">
        <v>0.5</v>
      </c>
      <c r="DG150" s="10">
        <v>4</v>
      </c>
      <c r="DH150" s="11">
        <v>5.0999999999999996</v>
      </c>
      <c r="DI150" s="12">
        <v>3</v>
      </c>
      <c r="DJ150" s="11">
        <v>1</v>
      </c>
      <c r="DK150" s="10">
        <v>3</v>
      </c>
      <c r="DL150" s="11">
        <v>0.8</v>
      </c>
      <c r="DM150" s="12">
        <v>8</v>
      </c>
      <c r="DN150" s="11">
        <v>5</v>
      </c>
      <c r="DO150" s="10">
        <v>5</v>
      </c>
      <c r="DP150" s="11">
        <v>1.3</v>
      </c>
      <c r="DQ150" s="12">
        <v>7</v>
      </c>
      <c r="DR150" s="11">
        <v>1.8</v>
      </c>
      <c r="DS150" s="10">
        <v>1</v>
      </c>
      <c r="DT150" s="11">
        <v>1.2</v>
      </c>
      <c r="DU150" s="12">
        <v>1</v>
      </c>
      <c r="DV150" s="11">
        <v>0.9</v>
      </c>
      <c r="DW150" s="59">
        <f t="shared" si="8"/>
        <v>396</v>
      </c>
      <c r="DX150" s="60">
        <f t="shared" si="9"/>
        <v>187.50000000000003</v>
      </c>
    </row>
    <row r="151" spans="1:128" ht="22.5" customHeight="1" x14ac:dyDescent="0.25">
      <c r="A151" s="27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>
        <v>2</v>
      </c>
      <c r="P151" s="16">
        <v>1.2</v>
      </c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>
        <v>2</v>
      </c>
      <c r="CH151" s="16">
        <v>0.4</v>
      </c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4</v>
      </c>
      <c r="DX151" s="62">
        <f t="shared" si="9"/>
        <v>1.6</v>
      </c>
    </row>
    <row r="152" spans="1:128" ht="22.5" customHeight="1" x14ac:dyDescent="0.25">
      <c r="A152" s="27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7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7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>
        <v>1</v>
      </c>
      <c r="AV154" s="28">
        <v>2</v>
      </c>
      <c r="AW154" s="29">
        <v>2</v>
      </c>
      <c r="AX154" s="28">
        <v>2.5</v>
      </c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>
        <v>1</v>
      </c>
      <c r="BZ154" s="28">
        <v>1.7</v>
      </c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4</v>
      </c>
      <c r="DX154" s="68">
        <f t="shared" si="9"/>
        <v>6.2</v>
      </c>
    </row>
    <row r="155" spans="1:128" ht="22.5" customHeight="1" x14ac:dyDescent="0.25">
      <c r="A155" s="277" t="s">
        <v>52</v>
      </c>
      <c r="B155" s="30" t="s">
        <v>12</v>
      </c>
      <c r="C155" s="30">
        <v>14</v>
      </c>
      <c r="D155" s="31">
        <v>10</v>
      </c>
      <c r="E155" s="32">
        <v>19</v>
      </c>
      <c r="F155" s="31">
        <v>10.8</v>
      </c>
      <c r="G155" s="30">
        <v>221</v>
      </c>
      <c r="H155" s="31">
        <v>16.100000000000001</v>
      </c>
      <c r="I155" s="32">
        <v>21</v>
      </c>
      <c r="J155" s="31">
        <v>15.4</v>
      </c>
      <c r="K155" s="30">
        <v>18</v>
      </c>
      <c r="L155" s="31">
        <v>17.2</v>
      </c>
      <c r="M155" s="32">
        <v>18</v>
      </c>
      <c r="N155" s="31">
        <v>7.8</v>
      </c>
      <c r="O155" s="30">
        <v>16</v>
      </c>
      <c r="P155" s="31">
        <v>11</v>
      </c>
      <c r="Q155" s="32">
        <v>23</v>
      </c>
      <c r="R155" s="31">
        <v>9.5</v>
      </c>
      <c r="S155" s="30">
        <v>21</v>
      </c>
      <c r="T155" s="31">
        <v>16</v>
      </c>
      <c r="U155" s="32">
        <v>20</v>
      </c>
      <c r="V155" s="31">
        <v>9</v>
      </c>
      <c r="W155" s="30">
        <v>24</v>
      </c>
      <c r="X155" s="31">
        <v>12.5</v>
      </c>
      <c r="Y155" s="32">
        <v>24</v>
      </c>
      <c r="Z155" s="31">
        <v>9.3000000000000007</v>
      </c>
      <c r="AA155" s="30">
        <v>16</v>
      </c>
      <c r="AB155" s="31">
        <v>14</v>
      </c>
      <c r="AC155" s="32">
        <v>16</v>
      </c>
      <c r="AD155" s="31">
        <v>8.6</v>
      </c>
      <c r="AE155" s="30">
        <v>19</v>
      </c>
      <c r="AF155" s="31">
        <v>12.5</v>
      </c>
      <c r="AG155" s="32">
        <v>18</v>
      </c>
      <c r="AH155" s="31">
        <v>15</v>
      </c>
      <c r="AI155" s="30">
        <v>22</v>
      </c>
      <c r="AJ155" s="31">
        <v>9.1</v>
      </c>
      <c r="AK155" s="32">
        <v>212</v>
      </c>
      <c r="AL155" s="31">
        <v>12</v>
      </c>
      <c r="AM155" s="30">
        <v>13</v>
      </c>
      <c r="AN155" s="31">
        <v>14.7</v>
      </c>
      <c r="AO155" s="32">
        <v>22</v>
      </c>
      <c r="AP155" s="31">
        <v>11.5</v>
      </c>
      <c r="AQ155" s="30">
        <v>17</v>
      </c>
      <c r="AR155" s="31">
        <v>16.8</v>
      </c>
      <c r="AS155" s="32">
        <v>18</v>
      </c>
      <c r="AT155" s="31">
        <v>7.5</v>
      </c>
      <c r="AU155" s="30">
        <v>12</v>
      </c>
      <c r="AV155" s="31">
        <v>12.5</v>
      </c>
      <c r="AW155" s="32">
        <v>22</v>
      </c>
      <c r="AX155" s="31">
        <v>8.6999999999999993</v>
      </c>
      <c r="AY155" s="30">
        <v>13</v>
      </c>
      <c r="AZ155" s="31">
        <v>12.1</v>
      </c>
      <c r="BA155" s="32">
        <v>15</v>
      </c>
      <c r="BB155" s="31">
        <v>6.3</v>
      </c>
      <c r="BC155" s="30">
        <v>25</v>
      </c>
      <c r="BD155" s="31">
        <v>13.5</v>
      </c>
      <c r="BE155" s="32">
        <v>26</v>
      </c>
      <c r="BF155" s="31">
        <v>12.7</v>
      </c>
      <c r="BG155" s="30">
        <v>28</v>
      </c>
      <c r="BH155" s="31">
        <v>14.6</v>
      </c>
      <c r="BI155" s="32">
        <v>18</v>
      </c>
      <c r="BJ155" s="31">
        <v>13.3</v>
      </c>
      <c r="BK155" s="30">
        <v>16</v>
      </c>
      <c r="BL155" s="31">
        <v>17</v>
      </c>
      <c r="BM155" s="32">
        <v>23</v>
      </c>
      <c r="BN155" s="31">
        <v>12.7</v>
      </c>
      <c r="BO155" s="30">
        <v>19</v>
      </c>
      <c r="BP155" s="31">
        <v>0.4</v>
      </c>
      <c r="BQ155" s="32">
        <v>20</v>
      </c>
      <c r="BR155" s="31">
        <v>13</v>
      </c>
      <c r="BS155" s="30">
        <v>23</v>
      </c>
      <c r="BT155" s="31">
        <v>16</v>
      </c>
      <c r="BU155" s="32">
        <v>24</v>
      </c>
      <c r="BV155" s="31">
        <v>9.6</v>
      </c>
      <c r="BW155" s="30">
        <v>11</v>
      </c>
      <c r="BX155" s="31">
        <v>10.8</v>
      </c>
      <c r="BY155" s="32">
        <v>20</v>
      </c>
      <c r="BZ155" s="31">
        <v>13.4</v>
      </c>
      <c r="CA155" s="30">
        <v>21</v>
      </c>
      <c r="CB155" s="31">
        <v>16.8</v>
      </c>
      <c r="CC155" s="32">
        <v>27</v>
      </c>
      <c r="CD155" s="31">
        <v>10.199999999999999</v>
      </c>
      <c r="CE155" s="30">
        <v>17</v>
      </c>
      <c r="CF155" s="31">
        <v>13.5</v>
      </c>
      <c r="CG155" s="32">
        <v>20</v>
      </c>
      <c r="CH155" s="31">
        <v>7.8</v>
      </c>
      <c r="CI155" s="30">
        <v>26</v>
      </c>
      <c r="CJ155" s="31">
        <v>17.2</v>
      </c>
      <c r="CK155" s="32">
        <v>28</v>
      </c>
      <c r="CL155" s="31">
        <v>13</v>
      </c>
      <c r="CM155" s="30">
        <v>17</v>
      </c>
      <c r="CN155" s="31">
        <v>8.5</v>
      </c>
      <c r="CO155" s="32">
        <v>25</v>
      </c>
      <c r="CP155" s="31">
        <v>19.7</v>
      </c>
      <c r="CQ155" s="30">
        <v>24</v>
      </c>
      <c r="CR155" s="31">
        <v>13.1</v>
      </c>
      <c r="CS155" s="32">
        <v>20</v>
      </c>
      <c r="CT155" s="31">
        <v>9.9</v>
      </c>
      <c r="CU155" s="30">
        <v>17</v>
      </c>
      <c r="CV155" s="31">
        <v>10.8</v>
      </c>
      <c r="CW155" s="32">
        <v>20</v>
      </c>
      <c r="CX155" s="31">
        <v>9</v>
      </c>
      <c r="CY155" s="30">
        <v>13</v>
      </c>
      <c r="CZ155" s="31">
        <v>17.100000000000001</v>
      </c>
      <c r="DA155" s="32">
        <v>22</v>
      </c>
      <c r="DB155" s="31">
        <v>12.3</v>
      </c>
      <c r="DC155" s="30">
        <v>23</v>
      </c>
      <c r="DD155" s="31">
        <v>20.6</v>
      </c>
      <c r="DE155" s="32">
        <v>19</v>
      </c>
      <c r="DF155" s="31">
        <v>10.7</v>
      </c>
      <c r="DG155" s="30">
        <v>12</v>
      </c>
      <c r="DH155" s="31">
        <v>18.7</v>
      </c>
      <c r="DI155" s="32">
        <v>24</v>
      </c>
      <c r="DJ155" s="31">
        <v>12.5</v>
      </c>
      <c r="DK155" s="30">
        <v>25</v>
      </c>
      <c r="DL155" s="31">
        <v>15.8</v>
      </c>
      <c r="DM155" s="32">
        <v>21</v>
      </c>
      <c r="DN155" s="31">
        <v>14.9</v>
      </c>
      <c r="DO155" s="30">
        <v>16</v>
      </c>
      <c r="DP155" s="31">
        <v>12.5</v>
      </c>
      <c r="DQ155" s="32">
        <v>26</v>
      </c>
      <c r="DR155" s="31">
        <v>13.6</v>
      </c>
      <c r="DS155" s="30">
        <v>15</v>
      </c>
      <c r="DT155" s="31">
        <v>9.1</v>
      </c>
      <c r="DU155" s="32">
        <v>20</v>
      </c>
      <c r="DV155" s="31">
        <v>8.3000000000000007</v>
      </c>
      <c r="DW155" s="69">
        <f t="shared" si="8"/>
        <v>1625</v>
      </c>
      <c r="DX155" s="70">
        <f t="shared" si="9"/>
        <v>768.50000000000011</v>
      </c>
    </row>
    <row r="156" spans="1:128" ht="22.5" customHeight="1" x14ac:dyDescent="0.25">
      <c r="A156" s="278"/>
      <c r="B156" s="19" t="s">
        <v>14</v>
      </c>
      <c r="C156" s="19"/>
      <c r="D156" s="20"/>
      <c r="E156" s="21"/>
      <c r="F156" s="20"/>
      <c r="G156" s="19"/>
      <c r="H156" s="20"/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/>
      <c r="T156" s="20"/>
      <c r="U156" s="21"/>
      <c r="V156" s="20"/>
      <c r="W156" s="19"/>
      <c r="X156" s="20"/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/>
      <c r="AJ156" s="20"/>
      <c r="AK156" s="21"/>
      <c r="AL156" s="20"/>
      <c r="AM156" s="19"/>
      <c r="AN156" s="20"/>
      <c r="AO156" s="21"/>
      <c r="AP156" s="20"/>
      <c r="AQ156" s="19"/>
      <c r="AR156" s="20"/>
      <c r="AS156" s="21"/>
      <c r="AT156" s="20"/>
      <c r="AU156" s="19"/>
      <c r="AV156" s="20"/>
      <c r="AW156" s="21"/>
      <c r="AX156" s="20"/>
      <c r="AY156" s="19"/>
      <c r="AZ156" s="20"/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>
        <v>1</v>
      </c>
      <c r="BL156" s="20">
        <v>0.6</v>
      </c>
      <c r="BM156" s="21">
        <v>1</v>
      </c>
      <c r="BN156" s="20">
        <v>0.5</v>
      </c>
      <c r="BO156" s="19"/>
      <c r="BP156" s="20"/>
      <c r="BQ156" s="21"/>
      <c r="BR156" s="20"/>
      <c r="BS156" s="19"/>
      <c r="BT156" s="20"/>
      <c r="BU156" s="21"/>
      <c r="BV156" s="20"/>
      <c r="BW156" s="19"/>
      <c r="BX156" s="20"/>
      <c r="BY156" s="21"/>
      <c r="BZ156" s="20"/>
      <c r="CA156" s="19">
        <v>2</v>
      </c>
      <c r="CB156" s="20">
        <v>0.9</v>
      </c>
      <c r="CC156" s="21"/>
      <c r="CD156" s="20"/>
      <c r="CE156" s="19"/>
      <c r="CF156" s="20"/>
      <c r="CG156" s="21"/>
      <c r="CH156" s="20"/>
      <c r="CI156" s="19"/>
      <c r="CJ156" s="20"/>
      <c r="CK156" s="21"/>
      <c r="CL156" s="20"/>
      <c r="CM156" s="19"/>
      <c r="CN156" s="20"/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>
        <v>3</v>
      </c>
      <c r="CZ156" s="20">
        <v>1.2</v>
      </c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7</v>
      </c>
      <c r="DX156" s="64">
        <f t="shared" si="9"/>
        <v>3.2</v>
      </c>
    </row>
    <row r="157" spans="1:128" ht="22.5" customHeight="1" x14ac:dyDescent="0.25">
      <c r="A157" s="27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7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79"/>
      <c r="B159" s="38" t="s">
        <v>27</v>
      </c>
      <c r="C159" s="38">
        <v>1</v>
      </c>
      <c r="D159" s="39">
        <v>2.2999999999999998</v>
      </c>
      <c r="E159" s="40"/>
      <c r="F159" s="39"/>
      <c r="G159" s="38"/>
      <c r="H159" s="39"/>
      <c r="I159" s="40"/>
      <c r="J159" s="39"/>
      <c r="K159" s="38"/>
      <c r="L159" s="39"/>
      <c r="M159" s="40"/>
      <c r="N159" s="39"/>
      <c r="O159" s="38">
        <v>1</v>
      </c>
      <c r="P159" s="39">
        <v>4</v>
      </c>
      <c r="Q159" s="40">
        <v>1</v>
      </c>
      <c r="R159" s="39">
        <v>1</v>
      </c>
      <c r="S159" s="38"/>
      <c r="T159" s="39"/>
      <c r="U159" s="40">
        <v>1</v>
      </c>
      <c r="V159" s="39">
        <v>2</v>
      </c>
      <c r="W159" s="38"/>
      <c r="X159" s="39"/>
      <c r="Y159" s="40"/>
      <c r="Z159" s="39"/>
      <c r="AA159" s="23">
        <v>1</v>
      </c>
      <c r="AB159" s="39">
        <v>2</v>
      </c>
      <c r="AC159" s="25"/>
      <c r="AD159" s="39"/>
      <c r="AE159" s="23"/>
      <c r="AF159" s="39"/>
      <c r="AG159" s="25"/>
      <c r="AH159" s="39"/>
      <c r="AI159" s="23">
        <v>1</v>
      </c>
      <c r="AJ159" s="39">
        <v>2.8</v>
      </c>
      <c r="AK159" s="25"/>
      <c r="AL159" s="39"/>
      <c r="AM159" s="23"/>
      <c r="AN159" s="39"/>
      <c r="AO159" s="25"/>
      <c r="AP159" s="39"/>
      <c r="AQ159" s="23"/>
      <c r="AR159" s="39"/>
      <c r="AS159" s="25"/>
      <c r="AT159" s="39"/>
      <c r="AU159" s="23"/>
      <c r="AV159" s="39"/>
      <c r="AW159" s="25"/>
      <c r="AX159" s="39"/>
      <c r="AY159" s="23">
        <v>1</v>
      </c>
      <c r="AZ159" s="39">
        <v>0.4</v>
      </c>
      <c r="BA159" s="25"/>
      <c r="BB159" s="39"/>
      <c r="BC159" s="23"/>
      <c r="BD159" s="39"/>
      <c r="BE159" s="25"/>
      <c r="BF159" s="39"/>
      <c r="BG159" s="23"/>
      <c r="BH159" s="39"/>
      <c r="BI159" s="25">
        <v>1</v>
      </c>
      <c r="BJ159" s="39">
        <v>2</v>
      </c>
      <c r="BK159" s="23">
        <v>1</v>
      </c>
      <c r="BL159" s="39">
        <v>3</v>
      </c>
      <c r="BM159" s="25"/>
      <c r="BN159" s="39"/>
      <c r="BO159" s="23"/>
      <c r="BP159" s="39"/>
      <c r="BQ159" s="25"/>
      <c r="BR159" s="39"/>
      <c r="BS159" s="23"/>
      <c r="BT159" s="39"/>
      <c r="BU159" s="25"/>
      <c r="BV159" s="39"/>
      <c r="BW159" s="23">
        <v>2</v>
      </c>
      <c r="BX159" s="39">
        <v>2.7</v>
      </c>
      <c r="BY159" s="25"/>
      <c r="BZ159" s="39"/>
      <c r="CA159" s="23"/>
      <c r="CB159" s="39"/>
      <c r="CC159" s="25"/>
      <c r="CD159" s="39"/>
      <c r="CE159" s="23">
        <v>1</v>
      </c>
      <c r="CF159" s="39">
        <v>1.6</v>
      </c>
      <c r="CG159" s="25"/>
      <c r="CH159" s="39"/>
      <c r="CI159" s="23">
        <v>1</v>
      </c>
      <c r="CJ159" s="39">
        <v>0.3</v>
      </c>
      <c r="CK159" s="25"/>
      <c r="CL159" s="39"/>
      <c r="CM159" s="23"/>
      <c r="CN159" s="39"/>
      <c r="CO159" s="25"/>
      <c r="CP159" s="39"/>
      <c r="CQ159" s="23"/>
      <c r="CR159" s="39"/>
      <c r="CS159" s="25">
        <v>2</v>
      </c>
      <c r="CT159" s="39">
        <v>2.5</v>
      </c>
      <c r="CU159" s="23"/>
      <c r="CV159" s="39"/>
      <c r="CW159" s="25"/>
      <c r="CX159" s="39"/>
      <c r="CY159" s="23"/>
      <c r="CZ159" s="39"/>
      <c r="DA159" s="25"/>
      <c r="DB159" s="39"/>
      <c r="DC159" s="23"/>
      <c r="DD159" s="39"/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>
        <v>1</v>
      </c>
      <c r="DT159" s="39">
        <v>2.6</v>
      </c>
      <c r="DU159" s="25"/>
      <c r="DV159" s="39"/>
      <c r="DW159" s="65">
        <f t="shared" si="8"/>
        <v>16</v>
      </c>
      <c r="DX159" s="66">
        <f t="shared" si="9"/>
        <v>29.200000000000003</v>
      </c>
    </row>
    <row r="160" spans="1:128" ht="22.5" customHeight="1" x14ac:dyDescent="0.25">
      <c r="A160" s="277" t="s">
        <v>53</v>
      </c>
      <c r="B160" s="10" t="s">
        <v>12</v>
      </c>
      <c r="C160" s="10"/>
      <c r="D160" s="11"/>
      <c r="E160" s="12">
        <v>8</v>
      </c>
      <c r="F160" s="11">
        <v>7.6</v>
      </c>
      <c r="G160" s="10">
        <v>3</v>
      </c>
      <c r="H160" s="11">
        <v>1.4</v>
      </c>
      <c r="I160" s="12">
        <v>15</v>
      </c>
      <c r="J160" s="11">
        <v>12.5</v>
      </c>
      <c r="K160" s="10">
        <v>2</v>
      </c>
      <c r="L160" s="11">
        <v>1</v>
      </c>
      <c r="M160" s="12">
        <v>11</v>
      </c>
      <c r="N160" s="11">
        <v>12</v>
      </c>
      <c r="O160" s="10">
        <v>4</v>
      </c>
      <c r="P160" s="11">
        <v>3</v>
      </c>
      <c r="Q160" s="12">
        <v>15</v>
      </c>
      <c r="R160" s="11">
        <v>8.5</v>
      </c>
      <c r="S160" s="10">
        <v>3</v>
      </c>
      <c r="T160" s="11">
        <v>2</v>
      </c>
      <c r="U160" s="12">
        <v>6</v>
      </c>
      <c r="V160" s="11">
        <v>3.7</v>
      </c>
      <c r="W160" s="10">
        <v>4</v>
      </c>
      <c r="X160" s="11">
        <v>1</v>
      </c>
      <c r="Y160" s="12">
        <v>16</v>
      </c>
      <c r="Z160" s="11">
        <v>12.1</v>
      </c>
      <c r="AA160" s="10">
        <v>5</v>
      </c>
      <c r="AB160" s="11">
        <v>1.5</v>
      </c>
      <c r="AC160" s="12">
        <v>11</v>
      </c>
      <c r="AD160" s="11">
        <v>6</v>
      </c>
      <c r="AE160" s="10">
        <v>6</v>
      </c>
      <c r="AF160" s="11">
        <v>1.7</v>
      </c>
      <c r="AG160" s="12">
        <v>14</v>
      </c>
      <c r="AH160" s="11">
        <v>11.4</v>
      </c>
      <c r="AI160" s="10">
        <v>6</v>
      </c>
      <c r="AJ160" s="11">
        <v>2.5</v>
      </c>
      <c r="AK160" s="12">
        <v>13</v>
      </c>
      <c r="AL160" s="11">
        <v>11.2</v>
      </c>
      <c r="AM160" s="10">
        <v>4</v>
      </c>
      <c r="AN160" s="11">
        <v>1.8</v>
      </c>
      <c r="AO160" s="12">
        <v>13</v>
      </c>
      <c r="AP160" s="11">
        <v>8.4</v>
      </c>
      <c r="AQ160" s="10">
        <v>4</v>
      </c>
      <c r="AR160" s="11">
        <v>1.8</v>
      </c>
      <c r="AS160" s="12">
        <v>15</v>
      </c>
      <c r="AT160" s="11">
        <v>8.5</v>
      </c>
      <c r="AU160" s="10">
        <v>6</v>
      </c>
      <c r="AV160" s="11">
        <v>2</v>
      </c>
      <c r="AW160" s="12">
        <v>9</v>
      </c>
      <c r="AX160" s="11">
        <v>5</v>
      </c>
      <c r="AY160" s="10">
        <v>1</v>
      </c>
      <c r="AZ160" s="11">
        <v>0.3</v>
      </c>
      <c r="BA160" s="12">
        <v>8</v>
      </c>
      <c r="BB160" s="11">
        <v>1.8</v>
      </c>
      <c r="BC160" s="10">
        <v>1</v>
      </c>
      <c r="BD160" s="11">
        <v>0.3</v>
      </c>
      <c r="BE160" s="12">
        <v>7</v>
      </c>
      <c r="BF160" s="11">
        <v>3</v>
      </c>
      <c r="BG160" s="10">
        <v>10</v>
      </c>
      <c r="BH160" s="11">
        <v>5.0999999999999996</v>
      </c>
      <c r="BI160" s="12">
        <v>6</v>
      </c>
      <c r="BJ160" s="11">
        <v>2.5</v>
      </c>
      <c r="BK160" s="10">
        <v>2</v>
      </c>
      <c r="BL160" s="11">
        <v>0.8</v>
      </c>
      <c r="BM160" s="12">
        <v>8</v>
      </c>
      <c r="BN160" s="11">
        <v>8.1</v>
      </c>
      <c r="BO160" s="10">
        <v>8</v>
      </c>
      <c r="BP160" s="11">
        <v>3.6</v>
      </c>
      <c r="BQ160" s="12">
        <v>11</v>
      </c>
      <c r="BR160" s="11">
        <v>5.4</v>
      </c>
      <c r="BS160" s="10">
        <v>10</v>
      </c>
      <c r="BT160" s="11">
        <v>5.0999999999999996</v>
      </c>
      <c r="BU160" s="12">
        <v>11</v>
      </c>
      <c r="BV160" s="11">
        <v>2.4</v>
      </c>
      <c r="BW160" s="10">
        <v>6</v>
      </c>
      <c r="BX160" s="11">
        <v>1.3</v>
      </c>
      <c r="BY160" s="12">
        <v>5</v>
      </c>
      <c r="BZ160" s="11">
        <v>2</v>
      </c>
      <c r="CA160" s="10">
        <v>6</v>
      </c>
      <c r="CB160" s="11">
        <v>4.3</v>
      </c>
      <c r="CC160" s="12">
        <v>14</v>
      </c>
      <c r="CD160" s="11">
        <v>6.7</v>
      </c>
      <c r="CE160" s="10">
        <v>6</v>
      </c>
      <c r="CF160" s="11">
        <v>1.4</v>
      </c>
      <c r="CG160" s="12">
        <v>10</v>
      </c>
      <c r="CH160" s="11">
        <v>4.8</v>
      </c>
      <c r="CI160" s="10">
        <v>1</v>
      </c>
      <c r="CJ160" s="11">
        <v>0.4</v>
      </c>
      <c r="CK160" s="12">
        <v>16</v>
      </c>
      <c r="CL160" s="11">
        <v>9</v>
      </c>
      <c r="CM160" s="10">
        <v>5</v>
      </c>
      <c r="CN160" s="11">
        <v>2.5</v>
      </c>
      <c r="CO160" s="12">
        <v>7</v>
      </c>
      <c r="CP160" s="11">
        <v>4.4000000000000004</v>
      </c>
      <c r="CQ160" s="10">
        <v>4</v>
      </c>
      <c r="CR160" s="11">
        <v>1.2</v>
      </c>
      <c r="CS160" s="12">
        <v>12</v>
      </c>
      <c r="CT160" s="11">
        <v>6.7</v>
      </c>
      <c r="CU160" s="10">
        <v>10</v>
      </c>
      <c r="CV160" s="11">
        <v>3.5</v>
      </c>
      <c r="CW160" s="12">
        <v>10</v>
      </c>
      <c r="CX160" s="11">
        <v>10</v>
      </c>
      <c r="CY160" s="10">
        <v>4</v>
      </c>
      <c r="CZ160" s="11">
        <v>1.1000000000000001</v>
      </c>
      <c r="DA160" s="12">
        <v>15</v>
      </c>
      <c r="DB160" s="11">
        <v>9.8000000000000007</v>
      </c>
      <c r="DC160" s="10">
        <v>6</v>
      </c>
      <c r="DD160" s="11">
        <v>2</v>
      </c>
      <c r="DE160" s="12">
        <v>9</v>
      </c>
      <c r="DF160" s="11">
        <v>6.2</v>
      </c>
      <c r="DG160" s="10">
        <v>5</v>
      </c>
      <c r="DH160" s="11">
        <v>0.7</v>
      </c>
      <c r="DI160" s="12">
        <v>15</v>
      </c>
      <c r="DJ160" s="11">
        <v>9.9</v>
      </c>
      <c r="DK160" s="10">
        <v>13</v>
      </c>
      <c r="DL160" s="11">
        <v>1</v>
      </c>
      <c r="DM160" s="12">
        <v>12</v>
      </c>
      <c r="DN160" s="11">
        <v>10</v>
      </c>
      <c r="DO160" s="10">
        <v>4</v>
      </c>
      <c r="DP160" s="11">
        <v>1.3</v>
      </c>
      <c r="DQ160" s="12">
        <v>15</v>
      </c>
      <c r="DR160" s="11">
        <v>16.8</v>
      </c>
      <c r="DS160" s="10">
        <v>6</v>
      </c>
      <c r="DT160" s="11">
        <v>1.6</v>
      </c>
      <c r="DU160" s="12">
        <v>14</v>
      </c>
      <c r="DV160" s="11">
        <v>9</v>
      </c>
      <c r="DW160" s="59">
        <f t="shared" si="8"/>
        <v>506</v>
      </c>
      <c r="DX160" s="60">
        <f t="shared" si="9"/>
        <v>292.60000000000008</v>
      </c>
    </row>
    <row r="161" spans="1:128" ht="22.5" customHeight="1" x14ac:dyDescent="0.25">
      <c r="A161" s="278"/>
      <c r="B161" s="15" t="s">
        <v>14</v>
      </c>
      <c r="C161" s="15">
        <v>1</v>
      </c>
      <c r="D161" s="16">
        <v>0.6</v>
      </c>
      <c r="E161" s="17"/>
      <c r="F161" s="16"/>
      <c r="G161" s="15"/>
      <c r="H161" s="16"/>
      <c r="I161" s="17"/>
      <c r="J161" s="16"/>
      <c r="K161" s="15"/>
      <c r="L161" s="16"/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/>
      <c r="AH161" s="16"/>
      <c r="AI161" s="15"/>
      <c r="AJ161" s="16"/>
      <c r="AK161" s="17"/>
      <c r="AL161" s="16"/>
      <c r="AM161" s="15"/>
      <c r="AN161" s="16"/>
      <c r="AO161" s="17"/>
      <c r="AP161" s="16"/>
      <c r="AQ161" s="15">
        <v>1</v>
      </c>
      <c r="AR161" s="16">
        <v>0.5</v>
      </c>
      <c r="AS161" s="17"/>
      <c r="AT161" s="16"/>
      <c r="AU161" s="15">
        <v>1</v>
      </c>
      <c r="AV161" s="16">
        <v>0.4</v>
      </c>
      <c r="AW161" s="17"/>
      <c r="AX161" s="16"/>
      <c r="AY161" s="15"/>
      <c r="AZ161" s="16"/>
      <c r="BA161" s="17"/>
      <c r="BB161" s="16"/>
      <c r="BC161" s="15"/>
      <c r="BD161" s="16"/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/>
      <c r="CB161" s="16"/>
      <c r="CC161" s="17"/>
      <c r="CD161" s="16"/>
      <c r="CE161" s="15"/>
      <c r="CF161" s="16"/>
      <c r="CG161" s="17"/>
      <c r="CH161" s="16"/>
      <c r="CI161" s="15"/>
      <c r="CJ161" s="16"/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/>
      <c r="CZ161" s="16"/>
      <c r="DA161" s="17">
        <v>1</v>
      </c>
      <c r="DB161" s="16">
        <v>0.5</v>
      </c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4</v>
      </c>
      <c r="DX161" s="62">
        <f t="shared" si="9"/>
        <v>2</v>
      </c>
    </row>
    <row r="162" spans="1:128" ht="22.5" customHeight="1" x14ac:dyDescent="0.25">
      <c r="A162" s="27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7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79"/>
      <c r="B164" s="27" t="s">
        <v>54</v>
      </c>
      <c r="C164" s="27"/>
      <c r="D164" s="28"/>
      <c r="E164" s="29"/>
      <c r="F164" s="28"/>
      <c r="G164" s="27"/>
      <c r="H164" s="28"/>
      <c r="I164" s="29"/>
      <c r="J164" s="28"/>
      <c r="K164" s="27"/>
      <c r="L164" s="28"/>
      <c r="M164" s="29"/>
      <c r="N164" s="28"/>
      <c r="O164" s="27"/>
      <c r="P164" s="28"/>
      <c r="Q164" s="29"/>
      <c r="R164" s="28"/>
      <c r="S164" s="27"/>
      <c r="T164" s="28"/>
      <c r="U164" s="29"/>
      <c r="V164" s="28"/>
      <c r="W164" s="27"/>
      <c r="X164" s="28"/>
      <c r="Y164" s="29">
        <v>1</v>
      </c>
      <c r="Z164" s="28">
        <v>3</v>
      </c>
      <c r="AA164" s="27">
        <v>1</v>
      </c>
      <c r="AB164" s="28">
        <v>1</v>
      </c>
      <c r="AC164" s="29"/>
      <c r="AD164" s="28"/>
      <c r="AE164" s="27">
        <v>1</v>
      </c>
      <c r="AF164" s="28">
        <v>1</v>
      </c>
      <c r="AG164" s="29"/>
      <c r="AH164" s="28"/>
      <c r="AI164" s="27">
        <v>1</v>
      </c>
      <c r="AJ164" s="28">
        <v>0.5</v>
      </c>
      <c r="AK164" s="29"/>
      <c r="AL164" s="28"/>
      <c r="AM164" s="27"/>
      <c r="AN164" s="28"/>
      <c r="AO164" s="29"/>
      <c r="AP164" s="28"/>
      <c r="AQ164" s="27"/>
      <c r="AR164" s="28"/>
      <c r="AS164" s="29"/>
      <c r="AT164" s="28"/>
      <c r="AU164" s="27"/>
      <c r="AV164" s="28"/>
      <c r="AW164" s="29"/>
      <c r="AX164" s="28"/>
      <c r="AY164" s="27"/>
      <c r="AZ164" s="28"/>
      <c r="BA164" s="29"/>
      <c r="BB164" s="28"/>
      <c r="BC164" s="27"/>
      <c r="BD164" s="28"/>
      <c r="BE164" s="29"/>
      <c r="BF164" s="28"/>
      <c r="BG164" s="27"/>
      <c r="BH164" s="28"/>
      <c r="BI164" s="29">
        <v>1</v>
      </c>
      <c r="BJ164" s="28">
        <v>2</v>
      </c>
      <c r="BK164" s="27">
        <v>1</v>
      </c>
      <c r="BL164" s="28">
        <v>3</v>
      </c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>
        <v>1</v>
      </c>
      <c r="CD164" s="28">
        <v>2.5</v>
      </c>
      <c r="CE164" s="27">
        <v>1</v>
      </c>
      <c r="CF164" s="28">
        <v>0.6</v>
      </c>
      <c r="CG164" s="29"/>
      <c r="CH164" s="28"/>
      <c r="CI164" s="27"/>
      <c r="CJ164" s="28"/>
      <c r="CK164" s="29"/>
      <c r="CL164" s="28"/>
      <c r="CM164" s="27"/>
      <c r="CN164" s="28"/>
      <c r="CO164" s="29"/>
      <c r="CP164" s="28"/>
      <c r="CQ164" s="27"/>
      <c r="CR164" s="28"/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>
        <v>1</v>
      </c>
      <c r="DD164" s="28">
        <v>3.5</v>
      </c>
      <c r="DE164" s="29">
        <v>1</v>
      </c>
      <c r="DF164" s="28">
        <v>2</v>
      </c>
      <c r="DG164" s="27"/>
      <c r="DH164" s="28"/>
      <c r="DI164" s="29"/>
      <c r="DJ164" s="28"/>
      <c r="DK164" s="27">
        <v>1</v>
      </c>
      <c r="DL164" s="28">
        <v>1</v>
      </c>
      <c r="DM164" s="29"/>
      <c r="DN164" s="28"/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11</v>
      </c>
      <c r="DX164" s="68">
        <f t="shared" si="9"/>
        <v>20.100000000000001</v>
      </c>
    </row>
    <row r="165" spans="1:128" ht="22.5" customHeight="1" x14ac:dyDescent="0.25">
      <c r="A165" s="277" t="s">
        <v>55</v>
      </c>
      <c r="B165" s="30" t="s">
        <v>12</v>
      </c>
      <c r="C165" s="30">
        <v>7</v>
      </c>
      <c r="D165" s="31">
        <v>1.9</v>
      </c>
      <c r="E165" s="32">
        <v>7</v>
      </c>
      <c r="F165" s="31">
        <v>3.4</v>
      </c>
      <c r="G165" s="30">
        <v>5</v>
      </c>
      <c r="H165" s="31">
        <v>3.8</v>
      </c>
      <c r="I165" s="32">
        <v>13</v>
      </c>
      <c r="J165" s="31">
        <v>8.6999999999999993</v>
      </c>
      <c r="K165" s="30">
        <v>7</v>
      </c>
      <c r="L165" s="31">
        <v>4.3</v>
      </c>
      <c r="M165" s="32">
        <v>9</v>
      </c>
      <c r="N165" s="31">
        <v>4.8</v>
      </c>
      <c r="O165" s="30">
        <v>10</v>
      </c>
      <c r="P165" s="31">
        <v>3.5</v>
      </c>
      <c r="Q165" s="32">
        <v>8</v>
      </c>
      <c r="R165" s="31">
        <v>6.7</v>
      </c>
      <c r="S165" s="30">
        <v>6</v>
      </c>
      <c r="T165" s="31">
        <v>3.3</v>
      </c>
      <c r="U165" s="32">
        <v>12</v>
      </c>
      <c r="V165" s="31">
        <v>7</v>
      </c>
      <c r="W165" s="30">
        <v>13</v>
      </c>
      <c r="X165" s="31">
        <v>4.0999999999999996</v>
      </c>
      <c r="Y165" s="32">
        <v>9</v>
      </c>
      <c r="Z165" s="31">
        <v>5.2</v>
      </c>
      <c r="AA165" s="30">
        <v>10</v>
      </c>
      <c r="AB165" s="31">
        <v>0.4</v>
      </c>
      <c r="AC165" s="32">
        <v>16</v>
      </c>
      <c r="AD165" s="31">
        <v>6.8</v>
      </c>
      <c r="AE165" s="30">
        <v>6</v>
      </c>
      <c r="AF165" s="31">
        <v>2</v>
      </c>
      <c r="AG165" s="32">
        <v>11</v>
      </c>
      <c r="AH165" s="31">
        <v>7.5</v>
      </c>
      <c r="AI165" s="30">
        <v>1</v>
      </c>
      <c r="AJ165" s="31">
        <v>0.4</v>
      </c>
      <c r="AK165" s="32">
        <v>13</v>
      </c>
      <c r="AL165" s="31">
        <v>4</v>
      </c>
      <c r="AM165" s="30">
        <v>9</v>
      </c>
      <c r="AN165" s="31">
        <v>3.4</v>
      </c>
      <c r="AO165" s="32">
        <v>11</v>
      </c>
      <c r="AP165" s="31">
        <v>8.3000000000000007</v>
      </c>
      <c r="AQ165" s="30">
        <v>7</v>
      </c>
      <c r="AR165" s="31">
        <v>3</v>
      </c>
      <c r="AS165" s="32">
        <v>7</v>
      </c>
      <c r="AT165" s="31">
        <v>2.9</v>
      </c>
      <c r="AU165" s="30">
        <v>10</v>
      </c>
      <c r="AV165" s="31">
        <v>6.3</v>
      </c>
      <c r="AW165" s="32">
        <v>9</v>
      </c>
      <c r="AX165" s="31">
        <v>3</v>
      </c>
      <c r="AY165" s="30">
        <v>13</v>
      </c>
      <c r="AZ165" s="31">
        <v>3.8</v>
      </c>
      <c r="BA165" s="32">
        <v>13</v>
      </c>
      <c r="BB165" s="31">
        <v>6.5</v>
      </c>
      <c r="BC165" s="30">
        <v>2</v>
      </c>
      <c r="BD165" s="31">
        <v>0.5</v>
      </c>
      <c r="BE165" s="32">
        <v>16</v>
      </c>
      <c r="BF165" s="31">
        <v>8.8000000000000007</v>
      </c>
      <c r="BG165" s="30">
        <v>7</v>
      </c>
      <c r="BH165" s="31">
        <v>2.5</v>
      </c>
      <c r="BI165" s="32">
        <v>13</v>
      </c>
      <c r="BJ165" s="31">
        <v>6.8</v>
      </c>
      <c r="BK165" s="30">
        <v>4</v>
      </c>
      <c r="BL165" s="31">
        <v>1.7</v>
      </c>
      <c r="BM165" s="32">
        <v>8</v>
      </c>
      <c r="BN165" s="31">
        <v>6.5</v>
      </c>
      <c r="BO165" s="30">
        <v>4</v>
      </c>
      <c r="BP165" s="31">
        <v>2</v>
      </c>
      <c r="BQ165" s="32">
        <v>14</v>
      </c>
      <c r="BR165" s="31">
        <v>12.1</v>
      </c>
      <c r="BS165" s="30">
        <v>6</v>
      </c>
      <c r="BT165" s="31">
        <v>2.2000000000000002</v>
      </c>
      <c r="BU165" s="32">
        <v>13</v>
      </c>
      <c r="BV165" s="31">
        <v>8.4</v>
      </c>
      <c r="BW165" s="30">
        <v>5</v>
      </c>
      <c r="BX165" s="31">
        <v>2.5</v>
      </c>
      <c r="BY165" s="32">
        <v>13</v>
      </c>
      <c r="BZ165" s="31">
        <v>6.3</v>
      </c>
      <c r="CA165" s="30">
        <v>6</v>
      </c>
      <c r="CB165" s="31">
        <v>2.6</v>
      </c>
      <c r="CC165" s="32">
        <v>8</v>
      </c>
      <c r="CD165" s="31">
        <v>5</v>
      </c>
      <c r="CE165" s="30">
        <v>9</v>
      </c>
      <c r="CF165" s="31">
        <v>4.3</v>
      </c>
      <c r="CG165" s="32">
        <v>11</v>
      </c>
      <c r="CH165" s="31">
        <v>4.4000000000000004</v>
      </c>
      <c r="CI165" s="30">
        <v>8</v>
      </c>
      <c r="CJ165" s="31">
        <v>2.8</v>
      </c>
      <c r="CK165" s="32">
        <v>8</v>
      </c>
      <c r="CL165" s="31">
        <v>4.3</v>
      </c>
      <c r="CM165" s="30">
        <v>4</v>
      </c>
      <c r="CN165" s="31">
        <v>1.5</v>
      </c>
      <c r="CO165" s="32">
        <v>8</v>
      </c>
      <c r="CP165" s="31">
        <v>4.8</v>
      </c>
      <c r="CQ165" s="30">
        <v>1</v>
      </c>
      <c r="CR165" s="31">
        <v>0.5</v>
      </c>
      <c r="CS165" s="32">
        <v>8</v>
      </c>
      <c r="CT165" s="31">
        <v>3.3</v>
      </c>
      <c r="CU165" s="30">
        <v>9</v>
      </c>
      <c r="CV165" s="31">
        <v>1.9</v>
      </c>
      <c r="CW165" s="32">
        <v>15</v>
      </c>
      <c r="CX165" s="31">
        <v>3.8</v>
      </c>
      <c r="CY165" s="30">
        <v>3</v>
      </c>
      <c r="CZ165" s="31">
        <v>1</v>
      </c>
      <c r="DA165" s="32">
        <v>11</v>
      </c>
      <c r="DB165" s="31">
        <v>6.4</v>
      </c>
      <c r="DC165" s="30">
        <v>8</v>
      </c>
      <c r="DD165" s="31">
        <v>3.3</v>
      </c>
      <c r="DE165" s="32">
        <v>12</v>
      </c>
      <c r="DF165" s="31">
        <v>4</v>
      </c>
      <c r="DG165" s="30">
        <v>5</v>
      </c>
      <c r="DH165" s="31">
        <v>1.5</v>
      </c>
      <c r="DI165" s="32">
        <v>9</v>
      </c>
      <c r="DJ165" s="31">
        <v>5.0999999999999996</v>
      </c>
      <c r="DK165" s="30">
        <v>5</v>
      </c>
      <c r="DL165" s="31">
        <v>1.4</v>
      </c>
      <c r="DM165" s="32">
        <v>7</v>
      </c>
      <c r="DN165" s="31">
        <v>3.6</v>
      </c>
      <c r="DO165" s="30">
        <v>6</v>
      </c>
      <c r="DP165" s="31">
        <v>1.4</v>
      </c>
      <c r="DQ165" s="32">
        <v>9</v>
      </c>
      <c r="DR165" s="31">
        <v>6</v>
      </c>
      <c r="DS165" s="30">
        <v>4</v>
      </c>
      <c r="DT165" s="31">
        <v>0.8</v>
      </c>
      <c r="DU165" s="32">
        <v>6</v>
      </c>
      <c r="DV165" s="31">
        <v>3.1</v>
      </c>
      <c r="DW165" s="69">
        <f t="shared" si="8"/>
        <v>527</v>
      </c>
      <c r="DX165" s="70">
        <f t="shared" si="9"/>
        <v>252.10000000000011</v>
      </c>
    </row>
    <row r="166" spans="1:128" ht="22.5" customHeight="1" x14ac:dyDescent="0.25">
      <c r="A166" s="278"/>
      <c r="B166" s="19" t="s">
        <v>14</v>
      </c>
      <c r="C166" s="19"/>
      <c r="D166" s="20"/>
      <c r="E166" s="21">
        <v>1</v>
      </c>
      <c r="F166" s="20">
        <v>0.3</v>
      </c>
      <c r="G166" s="19"/>
      <c r="H166" s="20"/>
      <c r="I166" s="21"/>
      <c r="J166" s="20"/>
      <c r="K166" s="19"/>
      <c r="L166" s="20"/>
      <c r="M166" s="21">
        <v>1</v>
      </c>
      <c r="N166" s="20">
        <v>0.4</v>
      </c>
      <c r="O166" s="19"/>
      <c r="P166" s="20"/>
      <c r="Q166" s="21">
        <v>1</v>
      </c>
      <c r="R166" s="20">
        <v>0.6</v>
      </c>
      <c r="S166" s="19"/>
      <c r="T166" s="20"/>
      <c r="U166" s="21">
        <v>1</v>
      </c>
      <c r="V166" s="20">
        <v>0.6</v>
      </c>
      <c r="W166" s="19"/>
      <c r="X166" s="20"/>
      <c r="Y166" s="21"/>
      <c r="Z166" s="20"/>
      <c r="AA166" s="19">
        <v>1</v>
      </c>
      <c r="AB166" s="20">
        <v>0.4</v>
      </c>
      <c r="AC166" s="21"/>
      <c r="AD166" s="20"/>
      <c r="AE166" s="19">
        <v>4</v>
      </c>
      <c r="AF166" s="20">
        <v>2.2000000000000002</v>
      </c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>
        <v>1</v>
      </c>
      <c r="AT166" s="20">
        <v>0.2</v>
      </c>
      <c r="AU166" s="19"/>
      <c r="AV166" s="20"/>
      <c r="AW166" s="21"/>
      <c r="AX166" s="20"/>
      <c r="AY166" s="19"/>
      <c r="AZ166" s="20"/>
      <c r="BA166" s="21"/>
      <c r="BB166" s="20"/>
      <c r="BC166" s="19"/>
      <c r="BD166" s="20"/>
      <c r="BE166" s="21"/>
      <c r="BF166" s="20"/>
      <c r="BG166" s="19"/>
      <c r="BH166" s="20"/>
      <c r="BI166" s="21"/>
      <c r="BJ166" s="20"/>
      <c r="BK166" s="19"/>
      <c r="BL166" s="20"/>
      <c r="BM166" s="21"/>
      <c r="BN166" s="20"/>
      <c r="BO166" s="19"/>
      <c r="BP166" s="20"/>
      <c r="BQ166" s="21">
        <v>1</v>
      </c>
      <c r="BR166" s="20">
        <v>0.5</v>
      </c>
      <c r="BS166" s="19">
        <v>1</v>
      </c>
      <c r="BT166" s="20">
        <v>0.4</v>
      </c>
      <c r="BU166" s="21"/>
      <c r="BV166" s="20"/>
      <c r="BW166" s="19"/>
      <c r="BX166" s="20"/>
      <c r="BY166" s="21">
        <v>1</v>
      </c>
      <c r="BZ166" s="20">
        <v>0.7</v>
      </c>
      <c r="CA166" s="19">
        <v>1</v>
      </c>
      <c r="CB166" s="20">
        <v>0.4</v>
      </c>
      <c r="CC166" s="21"/>
      <c r="CD166" s="20"/>
      <c r="CE166" s="19">
        <v>1</v>
      </c>
      <c r="CF166" s="20">
        <v>0.4</v>
      </c>
      <c r="CG166" s="21"/>
      <c r="CH166" s="20"/>
      <c r="CI166" s="19"/>
      <c r="CJ166" s="20"/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>
        <v>1</v>
      </c>
      <c r="DB166" s="20">
        <v>0.6</v>
      </c>
      <c r="DC166" s="19">
        <v>1</v>
      </c>
      <c r="DD166" s="20">
        <v>0.5</v>
      </c>
      <c r="DE166" s="21">
        <v>1</v>
      </c>
      <c r="DF166" s="20">
        <v>0.2</v>
      </c>
      <c r="DG166" s="19"/>
      <c r="DH166" s="20"/>
      <c r="DI166" s="21"/>
      <c r="DJ166" s="20"/>
      <c r="DK166" s="19"/>
      <c r="DL166" s="20"/>
      <c r="DM166" s="21"/>
      <c r="DN166" s="20"/>
      <c r="DO166" s="19">
        <v>1</v>
      </c>
      <c r="DP166" s="20">
        <v>0.4</v>
      </c>
      <c r="DQ166" s="21"/>
      <c r="DR166" s="20"/>
      <c r="DS166" s="19"/>
      <c r="DT166" s="20"/>
      <c r="DU166" s="21">
        <v>2</v>
      </c>
      <c r="DV166" s="20">
        <v>1.2</v>
      </c>
      <c r="DW166" s="63">
        <f t="shared" si="8"/>
        <v>21</v>
      </c>
      <c r="DX166" s="64">
        <f t="shared" si="9"/>
        <v>10</v>
      </c>
    </row>
    <row r="167" spans="1:128" ht="22.5" customHeight="1" x14ac:dyDescent="0.25">
      <c r="A167" s="27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0</v>
      </c>
      <c r="DX167" s="62">
        <f t="shared" si="9"/>
        <v>0</v>
      </c>
    </row>
    <row r="168" spans="1:128" ht="22.5" customHeight="1" x14ac:dyDescent="0.25">
      <c r="A168" s="27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79"/>
      <c r="B169" s="38" t="s">
        <v>27</v>
      </c>
      <c r="C169" s="38"/>
      <c r="D169" s="39"/>
      <c r="E169" s="40">
        <v>1</v>
      </c>
      <c r="F169" s="39">
        <v>3</v>
      </c>
      <c r="G169" s="38"/>
      <c r="H169" s="39"/>
      <c r="I169" s="40"/>
      <c r="J169" s="39"/>
      <c r="K169" s="38"/>
      <c r="L169" s="39"/>
      <c r="M169" s="40">
        <v>1</v>
      </c>
      <c r="N169" s="39">
        <v>2.6</v>
      </c>
      <c r="O169" s="38"/>
      <c r="P169" s="39"/>
      <c r="Q169" s="40"/>
      <c r="R169" s="39"/>
      <c r="S169" s="38"/>
      <c r="T169" s="39"/>
      <c r="U169" s="40">
        <v>1</v>
      </c>
      <c r="V169" s="39">
        <v>1.5</v>
      </c>
      <c r="W169" s="38"/>
      <c r="X169" s="39"/>
      <c r="Y169" s="40"/>
      <c r="Z169" s="39"/>
      <c r="AA169" s="38"/>
      <c r="AB169" s="39"/>
      <c r="AC169" s="40"/>
      <c r="AD169" s="39"/>
      <c r="AE169" s="38"/>
      <c r="AF169" s="39"/>
      <c r="AG169" s="40"/>
      <c r="AH169" s="39"/>
      <c r="AI169" s="38"/>
      <c r="AJ169" s="39"/>
      <c r="AK169" s="40">
        <v>1</v>
      </c>
      <c r="AL169" s="39">
        <v>2.9</v>
      </c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/>
      <c r="AX169" s="39"/>
      <c r="AY169" s="38">
        <v>1</v>
      </c>
      <c r="AZ169" s="39">
        <v>2.5</v>
      </c>
      <c r="BA169" s="40"/>
      <c r="BB169" s="39"/>
      <c r="BC169" s="38"/>
      <c r="BD169" s="39"/>
      <c r="BE169" s="40"/>
      <c r="BF169" s="39"/>
      <c r="BG169" s="38">
        <v>2</v>
      </c>
      <c r="BH169" s="39">
        <v>0.8</v>
      </c>
      <c r="BI169" s="40"/>
      <c r="BJ169" s="39"/>
      <c r="BK169" s="38"/>
      <c r="BL169" s="39"/>
      <c r="BM169" s="40"/>
      <c r="BN169" s="39"/>
      <c r="BO169" s="38"/>
      <c r="BP169" s="39"/>
      <c r="BQ169" s="40">
        <v>1</v>
      </c>
      <c r="BR169" s="39">
        <v>3.3</v>
      </c>
      <c r="BS169" s="38"/>
      <c r="BT169" s="39"/>
      <c r="BU169" s="40"/>
      <c r="BV169" s="39"/>
      <c r="BW169" s="38"/>
      <c r="BX169" s="39"/>
      <c r="BY169" s="40"/>
      <c r="BZ169" s="39"/>
      <c r="CA169" s="38"/>
      <c r="CB169" s="39"/>
      <c r="CC169" s="40">
        <v>1</v>
      </c>
      <c r="CD169" s="39">
        <v>0.4</v>
      </c>
      <c r="CE169" s="38"/>
      <c r="CF169" s="39"/>
      <c r="CG169" s="40"/>
      <c r="CH169" s="39"/>
      <c r="CI169" s="38"/>
      <c r="CJ169" s="39"/>
      <c r="CK169" s="40"/>
      <c r="CL169" s="39"/>
      <c r="CM169" s="38"/>
      <c r="CN169" s="39"/>
      <c r="CO169" s="40">
        <v>1</v>
      </c>
      <c r="CP169" s="39">
        <v>2</v>
      </c>
      <c r="CQ169" s="38"/>
      <c r="CR169" s="39"/>
      <c r="CS169" s="40"/>
      <c r="CT169" s="39"/>
      <c r="CU169" s="38"/>
      <c r="CV169" s="39"/>
      <c r="CW169" s="40">
        <v>1</v>
      </c>
      <c r="CX169" s="39">
        <v>1</v>
      </c>
      <c r="CY169" s="38"/>
      <c r="CZ169" s="39"/>
      <c r="DA169" s="40"/>
      <c r="DB169" s="39"/>
      <c r="DC169" s="38"/>
      <c r="DD169" s="39"/>
      <c r="DE169" s="40">
        <v>1</v>
      </c>
      <c r="DF169" s="39">
        <v>2.5</v>
      </c>
      <c r="DG169" s="38"/>
      <c r="DH169" s="39"/>
      <c r="DI169" s="40"/>
      <c r="DJ169" s="39"/>
      <c r="DK169" s="38"/>
      <c r="DL169" s="39"/>
      <c r="DM169" s="40">
        <v>1</v>
      </c>
      <c r="DN169" s="39">
        <v>3</v>
      </c>
      <c r="DO169" s="38"/>
      <c r="DP169" s="39"/>
      <c r="DQ169" s="40"/>
      <c r="DR169" s="39"/>
      <c r="DS169" s="38"/>
      <c r="DT169" s="39"/>
      <c r="DU169" s="40"/>
      <c r="DV169" s="39"/>
      <c r="DW169" s="73">
        <f t="shared" si="8"/>
        <v>13</v>
      </c>
      <c r="DX169" s="74">
        <f t="shared" si="9"/>
        <v>25.5</v>
      </c>
    </row>
    <row r="170" spans="1:128" ht="22.5" customHeight="1" x14ac:dyDescent="0.25">
      <c r="A170" s="277" t="s">
        <v>140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>
        <v>8</v>
      </c>
      <c r="AZ170" s="11">
        <v>1.8</v>
      </c>
      <c r="BA170" s="10">
        <v>12</v>
      </c>
      <c r="BB170" s="11">
        <v>5</v>
      </c>
      <c r="BC170" s="12">
        <v>6</v>
      </c>
      <c r="BD170" s="11">
        <v>2.6</v>
      </c>
      <c r="BE170" s="10">
        <v>10</v>
      </c>
      <c r="BF170" s="11">
        <v>3.9</v>
      </c>
      <c r="BG170" s="12">
        <v>8</v>
      </c>
      <c r="BH170" s="11">
        <v>3</v>
      </c>
      <c r="BI170" s="10">
        <v>21</v>
      </c>
      <c r="BJ170" s="11">
        <v>6.3</v>
      </c>
      <c r="BK170" s="12">
        <v>11</v>
      </c>
      <c r="BL170" s="11">
        <v>4.7</v>
      </c>
      <c r="BM170" s="10">
        <v>5</v>
      </c>
      <c r="BN170" s="11">
        <v>3.6</v>
      </c>
      <c r="BO170" s="12">
        <v>2</v>
      </c>
      <c r="BP170" s="11">
        <v>0.5</v>
      </c>
      <c r="BQ170" s="10">
        <v>13</v>
      </c>
      <c r="BR170" s="11">
        <v>6.5</v>
      </c>
      <c r="BS170" s="12">
        <v>7</v>
      </c>
      <c r="BT170" s="11">
        <v>3</v>
      </c>
      <c r="BU170" s="10">
        <v>8</v>
      </c>
      <c r="BV170" s="11">
        <v>6.3</v>
      </c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111</v>
      </c>
      <c r="DX170" s="60">
        <f t="shared" si="9"/>
        <v>47.2</v>
      </c>
    </row>
    <row r="171" spans="1:128" ht="22.5" customHeight="1" x14ac:dyDescent="0.25">
      <c r="A171" s="27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>
        <v>1</v>
      </c>
      <c r="BD171" s="16">
        <v>0.02</v>
      </c>
      <c r="BE171" s="15">
        <v>1</v>
      </c>
      <c r="BF171" s="16">
        <v>0.6</v>
      </c>
      <c r="BG171" s="17"/>
      <c r="BH171" s="16"/>
      <c r="BI171" s="15"/>
      <c r="BJ171" s="16"/>
      <c r="BK171" s="17"/>
      <c r="BL171" s="16"/>
      <c r="BM171" s="15">
        <v>1</v>
      </c>
      <c r="BN171" s="16">
        <v>0.4</v>
      </c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3</v>
      </c>
      <c r="DX171" s="62">
        <f t="shared" si="9"/>
        <v>1.02</v>
      </c>
    </row>
    <row r="172" spans="1:128" ht="22.5" customHeight="1" x14ac:dyDescent="0.25">
      <c r="A172" s="27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7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7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83" t="s">
        <v>0</v>
      </c>
      <c r="B176" s="283"/>
      <c r="C176" s="283"/>
      <c r="D176" s="47"/>
      <c r="E176" s="283" t="s">
        <v>1</v>
      </c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83" t="s">
        <v>2</v>
      </c>
      <c r="B177" s="283"/>
      <c r="C177" s="28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83" t="str">
        <f>B3</f>
        <v>OCTUBRE</v>
      </c>
      <c r="C178" s="28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84" t="s">
        <v>5</v>
      </c>
      <c r="B180" s="287" t="s">
        <v>6</v>
      </c>
      <c r="C180" s="264" t="s">
        <v>7</v>
      </c>
      <c r="D180" s="265"/>
      <c r="E180" s="265"/>
      <c r="F180" s="266"/>
      <c r="G180" s="264" t="s">
        <v>7</v>
      </c>
      <c r="H180" s="265"/>
      <c r="I180" s="265"/>
      <c r="J180" s="266"/>
      <c r="K180" s="264" t="s">
        <v>7</v>
      </c>
      <c r="L180" s="265"/>
      <c r="M180" s="265"/>
      <c r="N180" s="266"/>
      <c r="O180" s="264" t="s">
        <v>7</v>
      </c>
      <c r="P180" s="265"/>
      <c r="Q180" s="265"/>
      <c r="R180" s="266"/>
      <c r="S180" s="264" t="s">
        <v>7</v>
      </c>
      <c r="T180" s="265"/>
      <c r="U180" s="265"/>
      <c r="V180" s="266"/>
      <c r="W180" s="264" t="s">
        <v>7</v>
      </c>
      <c r="X180" s="265"/>
      <c r="Y180" s="265"/>
      <c r="Z180" s="266"/>
      <c r="AA180" s="264" t="s">
        <v>7</v>
      </c>
      <c r="AB180" s="265"/>
      <c r="AC180" s="265"/>
      <c r="AD180" s="266"/>
      <c r="AE180" s="264" t="s">
        <v>7</v>
      </c>
      <c r="AF180" s="265"/>
      <c r="AG180" s="265"/>
      <c r="AH180" s="266"/>
      <c r="AI180" s="264" t="s">
        <v>7</v>
      </c>
      <c r="AJ180" s="265"/>
      <c r="AK180" s="265"/>
      <c r="AL180" s="266"/>
      <c r="AM180" s="264" t="s">
        <v>7</v>
      </c>
      <c r="AN180" s="265"/>
      <c r="AO180" s="265"/>
      <c r="AP180" s="266"/>
      <c r="AQ180" s="264" t="s">
        <v>7</v>
      </c>
      <c r="AR180" s="265"/>
      <c r="AS180" s="265"/>
      <c r="AT180" s="266"/>
      <c r="AU180" s="264" t="s">
        <v>7</v>
      </c>
      <c r="AV180" s="265"/>
      <c r="AW180" s="265"/>
      <c r="AX180" s="266"/>
      <c r="AY180" s="264" t="s">
        <v>7</v>
      </c>
      <c r="AZ180" s="265"/>
      <c r="BA180" s="265"/>
      <c r="BB180" s="266"/>
      <c r="BC180" s="264" t="s">
        <v>7</v>
      </c>
      <c r="BD180" s="265"/>
      <c r="BE180" s="265"/>
      <c r="BF180" s="266"/>
      <c r="BG180" s="264" t="s">
        <v>7</v>
      </c>
      <c r="BH180" s="265"/>
      <c r="BI180" s="265"/>
      <c r="BJ180" s="266"/>
      <c r="BK180" s="264" t="s">
        <v>7</v>
      </c>
      <c r="BL180" s="265"/>
      <c r="BM180" s="265"/>
      <c r="BN180" s="266"/>
      <c r="BO180" s="264" t="s">
        <v>7</v>
      </c>
      <c r="BP180" s="265"/>
      <c r="BQ180" s="265"/>
      <c r="BR180" s="266"/>
      <c r="BS180" s="264" t="s">
        <v>7</v>
      </c>
      <c r="BT180" s="265"/>
      <c r="BU180" s="265"/>
      <c r="BV180" s="266"/>
      <c r="BW180" s="264" t="s">
        <v>7</v>
      </c>
      <c r="BX180" s="265"/>
      <c r="BY180" s="265"/>
      <c r="BZ180" s="266"/>
      <c r="CA180" s="264" t="s">
        <v>7</v>
      </c>
      <c r="CB180" s="265"/>
      <c r="CC180" s="265"/>
      <c r="CD180" s="266"/>
      <c r="CE180" s="264" t="s">
        <v>7</v>
      </c>
      <c r="CF180" s="265"/>
      <c r="CG180" s="265"/>
      <c r="CH180" s="266"/>
      <c r="CI180" s="264" t="s">
        <v>7</v>
      </c>
      <c r="CJ180" s="265"/>
      <c r="CK180" s="265"/>
      <c r="CL180" s="266"/>
      <c r="CM180" s="264" t="s">
        <v>7</v>
      </c>
      <c r="CN180" s="265"/>
      <c r="CO180" s="265"/>
      <c r="CP180" s="266"/>
      <c r="CQ180" s="264" t="s">
        <v>7</v>
      </c>
      <c r="CR180" s="265"/>
      <c r="CS180" s="265"/>
      <c r="CT180" s="266"/>
      <c r="CU180" s="264" t="s">
        <v>7</v>
      </c>
      <c r="CV180" s="265"/>
      <c r="CW180" s="265"/>
      <c r="CX180" s="266"/>
      <c r="CY180" s="264" t="s">
        <v>7</v>
      </c>
      <c r="CZ180" s="265"/>
      <c r="DA180" s="265"/>
      <c r="DB180" s="266"/>
      <c r="DC180" s="264" t="s">
        <v>7</v>
      </c>
      <c r="DD180" s="265"/>
      <c r="DE180" s="265"/>
      <c r="DF180" s="266"/>
      <c r="DG180" s="264" t="s">
        <v>7</v>
      </c>
      <c r="DH180" s="265"/>
      <c r="DI180" s="265"/>
      <c r="DJ180" s="266"/>
      <c r="DK180" s="264" t="s">
        <v>7</v>
      </c>
      <c r="DL180" s="265"/>
      <c r="DM180" s="265"/>
      <c r="DN180" s="266"/>
      <c r="DO180" s="264" t="s">
        <v>7</v>
      </c>
      <c r="DP180" s="265"/>
      <c r="DQ180" s="265"/>
      <c r="DR180" s="266"/>
      <c r="DS180" s="264" t="s">
        <v>7</v>
      </c>
      <c r="DT180" s="265"/>
      <c r="DU180" s="265"/>
      <c r="DV180" s="266"/>
      <c r="DW180" s="267" t="s">
        <v>63</v>
      </c>
      <c r="DX180" s="268"/>
    </row>
    <row r="181" spans="1:128" ht="15.75" customHeight="1" thickBot="1" x14ac:dyDescent="0.3">
      <c r="A181" s="285"/>
      <c r="B181" s="288"/>
      <c r="C181" s="259">
        <v>1</v>
      </c>
      <c r="D181" s="263"/>
      <c r="E181" s="263"/>
      <c r="F181" s="260"/>
      <c r="G181" s="259">
        <v>2</v>
      </c>
      <c r="H181" s="263"/>
      <c r="I181" s="263"/>
      <c r="J181" s="260"/>
      <c r="K181" s="259">
        <v>3</v>
      </c>
      <c r="L181" s="263"/>
      <c r="M181" s="263"/>
      <c r="N181" s="260"/>
      <c r="O181" s="259">
        <v>4</v>
      </c>
      <c r="P181" s="263"/>
      <c r="Q181" s="263"/>
      <c r="R181" s="260"/>
      <c r="S181" s="259">
        <v>5</v>
      </c>
      <c r="T181" s="263"/>
      <c r="U181" s="263"/>
      <c r="V181" s="260"/>
      <c r="W181" s="259">
        <v>6</v>
      </c>
      <c r="X181" s="263"/>
      <c r="Y181" s="263"/>
      <c r="Z181" s="260"/>
      <c r="AA181" s="259">
        <v>7</v>
      </c>
      <c r="AB181" s="263"/>
      <c r="AC181" s="263"/>
      <c r="AD181" s="260"/>
      <c r="AE181" s="259">
        <v>8</v>
      </c>
      <c r="AF181" s="263"/>
      <c r="AG181" s="263"/>
      <c r="AH181" s="260"/>
      <c r="AI181" s="259">
        <v>9</v>
      </c>
      <c r="AJ181" s="263"/>
      <c r="AK181" s="263"/>
      <c r="AL181" s="260"/>
      <c r="AM181" s="259">
        <v>10</v>
      </c>
      <c r="AN181" s="263"/>
      <c r="AO181" s="263"/>
      <c r="AP181" s="260"/>
      <c r="AQ181" s="259">
        <v>11</v>
      </c>
      <c r="AR181" s="263"/>
      <c r="AS181" s="263"/>
      <c r="AT181" s="260"/>
      <c r="AU181" s="259">
        <v>12</v>
      </c>
      <c r="AV181" s="263"/>
      <c r="AW181" s="263"/>
      <c r="AX181" s="260"/>
      <c r="AY181" s="259">
        <v>13</v>
      </c>
      <c r="AZ181" s="263"/>
      <c r="BA181" s="263"/>
      <c r="BB181" s="260"/>
      <c r="BC181" s="259">
        <v>14</v>
      </c>
      <c r="BD181" s="263"/>
      <c r="BE181" s="263"/>
      <c r="BF181" s="260"/>
      <c r="BG181" s="259">
        <v>15</v>
      </c>
      <c r="BH181" s="263"/>
      <c r="BI181" s="263"/>
      <c r="BJ181" s="260"/>
      <c r="BK181" s="259">
        <v>16</v>
      </c>
      <c r="BL181" s="263"/>
      <c r="BM181" s="263"/>
      <c r="BN181" s="260"/>
      <c r="BO181" s="259">
        <v>17</v>
      </c>
      <c r="BP181" s="263"/>
      <c r="BQ181" s="263"/>
      <c r="BR181" s="260"/>
      <c r="BS181" s="259">
        <v>18</v>
      </c>
      <c r="BT181" s="263"/>
      <c r="BU181" s="263"/>
      <c r="BV181" s="260"/>
      <c r="BW181" s="259">
        <v>19</v>
      </c>
      <c r="BX181" s="263"/>
      <c r="BY181" s="263"/>
      <c r="BZ181" s="260"/>
      <c r="CA181" s="259">
        <v>20</v>
      </c>
      <c r="CB181" s="263"/>
      <c r="CC181" s="263"/>
      <c r="CD181" s="260"/>
      <c r="CE181" s="259">
        <v>21</v>
      </c>
      <c r="CF181" s="263"/>
      <c r="CG181" s="263"/>
      <c r="CH181" s="260"/>
      <c r="CI181" s="259">
        <v>22</v>
      </c>
      <c r="CJ181" s="263"/>
      <c r="CK181" s="263"/>
      <c r="CL181" s="260"/>
      <c r="CM181" s="259">
        <v>23</v>
      </c>
      <c r="CN181" s="263"/>
      <c r="CO181" s="263"/>
      <c r="CP181" s="260"/>
      <c r="CQ181" s="259">
        <v>24</v>
      </c>
      <c r="CR181" s="263"/>
      <c r="CS181" s="263"/>
      <c r="CT181" s="260"/>
      <c r="CU181" s="259">
        <v>25</v>
      </c>
      <c r="CV181" s="263"/>
      <c r="CW181" s="263"/>
      <c r="CX181" s="260"/>
      <c r="CY181" s="259">
        <v>26</v>
      </c>
      <c r="CZ181" s="263"/>
      <c r="DA181" s="263"/>
      <c r="DB181" s="260"/>
      <c r="DC181" s="259">
        <v>27</v>
      </c>
      <c r="DD181" s="263"/>
      <c r="DE181" s="263"/>
      <c r="DF181" s="260"/>
      <c r="DG181" s="259">
        <v>28</v>
      </c>
      <c r="DH181" s="263"/>
      <c r="DI181" s="263"/>
      <c r="DJ181" s="260"/>
      <c r="DK181" s="259">
        <v>29</v>
      </c>
      <c r="DL181" s="263"/>
      <c r="DM181" s="263"/>
      <c r="DN181" s="260"/>
      <c r="DO181" s="259">
        <v>30</v>
      </c>
      <c r="DP181" s="263"/>
      <c r="DQ181" s="263"/>
      <c r="DR181" s="260"/>
      <c r="DS181" s="259">
        <v>31</v>
      </c>
      <c r="DT181" s="263"/>
      <c r="DU181" s="263"/>
      <c r="DV181" s="260"/>
      <c r="DW181" s="269"/>
      <c r="DX181" s="270"/>
    </row>
    <row r="182" spans="1:128" ht="15.75" customHeight="1" thickBot="1" x14ac:dyDescent="0.3">
      <c r="A182" s="285"/>
      <c r="B182" s="288"/>
      <c r="C182" s="259" t="s">
        <v>8</v>
      </c>
      <c r="D182" s="260"/>
      <c r="E182" s="261" t="s">
        <v>9</v>
      </c>
      <c r="F182" s="262"/>
      <c r="G182" s="259" t="s">
        <v>8</v>
      </c>
      <c r="H182" s="260"/>
      <c r="I182" s="261" t="s">
        <v>9</v>
      </c>
      <c r="J182" s="262"/>
      <c r="K182" s="259" t="s">
        <v>8</v>
      </c>
      <c r="L182" s="260"/>
      <c r="M182" s="261" t="s">
        <v>9</v>
      </c>
      <c r="N182" s="262"/>
      <c r="O182" s="259" t="s">
        <v>8</v>
      </c>
      <c r="P182" s="260"/>
      <c r="Q182" s="261" t="s">
        <v>9</v>
      </c>
      <c r="R182" s="262"/>
      <c r="S182" s="259" t="s">
        <v>8</v>
      </c>
      <c r="T182" s="260"/>
      <c r="U182" s="261" t="s">
        <v>9</v>
      </c>
      <c r="V182" s="262"/>
      <c r="W182" s="259" t="s">
        <v>8</v>
      </c>
      <c r="X182" s="260"/>
      <c r="Y182" s="261" t="s">
        <v>9</v>
      </c>
      <c r="Z182" s="262"/>
      <c r="AA182" s="259" t="s">
        <v>8</v>
      </c>
      <c r="AB182" s="260"/>
      <c r="AC182" s="261" t="s">
        <v>9</v>
      </c>
      <c r="AD182" s="262"/>
      <c r="AE182" s="259" t="s">
        <v>8</v>
      </c>
      <c r="AF182" s="260"/>
      <c r="AG182" s="261" t="s">
        <v>9</v>
      </c>
      <c r="AH182" s="262"/>
      <c r="AI182" s="259" t="s">
        <v>8</v>
      </c>
      <c r="AJ182" s="260"/>
      <c r="AK182" s="261" t="s">
        <v>9</v>
      </c>
      <c r="AL182" s="262"/>
      <c r="AM182" s="259" t="s">
        <v>8</v>
      </c>
      <c r="AN182" s="260"/>
      <c r="AO182" s="261" t="s">
        <v>9</v>
      </c>
      <c r="AP182" s="262"/>
      <c r="AQ182" s="259" t="s">
        <v>8</v>
      </c>
      <c r="AR182" s="260"/>
      <c r="AS182" s="261" t="s">
        <v>9</v>
      </c>
      <c r="AT182" s="262"/>
      <c r="AU182" s="259" t="s">
        <v>8</v>
      </c>
      <c r="AV182" s="260"/>
      <c r="AW182" s="261" t="s">
        <v>9</v>
      </c>
      <c r="AX182" s="262"/>
      <c r="AY182" s="259" t="s">
        <v>8</v>
      </c>
      <c r="AZ182" s="260"/>
      <c r="BA182" s="261" t="s">
        <v>9</v>
      </c>
      <c r="BB182" s="262"/>
      <c r="BC182" s="259" t="s">
        <v>8</v>
      </c>
      <c r="BD182" s="260"/>
      <c r="BE182" s="261" t="s">
        <v>9</v>
      </c>
      <c r="BF182" s="262"/>
      <c r="BG182" s="259" t="s">
        <v>8</v>
      </c>
      <c r="BH182" s="260"/>
      <c r="BI182" s="261" t="s">
        <v>9</v>
      </c>
      <c r="BJ182" s="262"/>
      <c r="BK182" s="259" t="s">
        <v>8</v>
      </c>
      <c r="BL182" s="260"/>
      <c r="BM182" s="261" t="s">
        <v>9</v>
      </c>
      <c r="BN182" s="262"/>
      <c r="BO182" s="259" t="s">
        <v>8</v>
      </c>
      <c r="BP182" s="260"/>
      <c r="BQ182" s="261" t="s">
        <v>9</v>
      </c>
      <c r="BR182" s="262"/>
      <c r="BS182" s="259" t="s">
        <v>8</v>
      </c>
      <c r="BT182" s="260"/>
      <c r="BU182" s="261" t="s">
        <v>9</v>
      </c>
      <c r="BV182" s="262"/>
      <c r="BW182" s="259" t="s">
        <v>8</v>
      </c>
      <c r="BX182" s="260"/>
      <c r="BY182" s="261" t="s">
        <v>9</v>
      </c>
      <c r="BZ182" s="262"/>
      <c r="CA182" s="259" t="s">
        <v>8</v>
      </c>
      <c r="CB182" s="260"/>
      <c r="CC182" s="261" t="s">
        <v>9</v>
      </c>
      <c r="CD182" s="262"/>
      <c r="CE182" s="259" t="s">
        <v>8</v>
      </c>
      <c r="CF182" s="260"/>
      <c r="CG182" s="261" t="s">
        <v>9</v>
      </c>
      <c r="CH182" s="262"/>
      <c r="CI182" s="259" t="s">
        <v>8</v>
      </c>
      <c r="CJ182" s="260"/>
      <c r="CK182" s="261" t="s">
        <v>9</v>
      </c>
      <c r="CL182" s="262"/>
      <c r="CM182" s="259" t="s">
        <v>8</v>
      </c>
      <c r="CN182" s="260"/>
      <c r="CO182" s="261" t="s">
        <v>9</v>
      </c>
      <c r="CP182" s="262"/>
      <c r="CQ182" s="259" t="s">
        <v>8</v>
      </c>
      <c r="CR182" s="260"/>
      <c r="CS182" s="261" t="s">
        <v>9</v>
      </c>
      <c r="CT182" s="262"/>
      <c r="CU182" s="259" t="s">
        <v>8</v>
      </c>
      <c r="CV182" s="260"/>
      <c r="CW182" s="261" t="s">
        <v>9</v>
      </c>
      <c r="CX182" s="262"/>
      <c r="CY182" s="259" t="s">
        <v>8</v>
      </c>
      <c r="CZ182" s="260"/>
      <c r="DA182" s="261" t="s">
        <v>9</v>
      </c>
      <c r="DB182" s="262"/>
      <c r="DC182" s="259" t="s">
        <v>8</v>
      </c>
      <c r="DD182" s="260"/>
      <c r="DE182" s="261" t="s">
        <v>9</v>
      </c>
      <c r="DF182" s="262"/>
      <c r="DG182" s="259" t="s">
        <v>8</v>
      </c>
      <c r="DH182" s="260"/>
      <c r="DI182" s="261" t="s">
        <v>9</v>
      </c>
      <c r="DJ182" s="262"/>
      <c r="DK182" s="259" t="s">
        <v>8</v>
      </c>
      <c r="DL182" s="260"/>
      <c r="DM182" s="261" t="s">
        <v>9</v>
      </c>
      <c r="DN182" s="262"/>
      <c r="DO182" s="259" t="s">
        <v>8</v>
      </c>
      <c r="DP182" s="260"/>
      <c r="DQ182" s="261" t="s">
        <v>9</v>
      </c>
      <c r="DR182" s="262"/>
      <c r="DS182" s="259" t="s">
        <v>8</v>
      </c>
      <c r="DT182" s="260"/>
      <c r="DU182" s="261" t="s">
        <v>9</v>
      </c>
      <c r="DV182" s="262"/>
      <c r="DW182" s="271"/>
      <c r="DX182" s="272"/>
    </row>
    <row r="183" spans="1:128" ht="27" thickBot="1" x14ac:dyDescent="0.3">
      <c r="A183" s="286"/>
      <c r="B183" s="28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80" t="s">
        <v>57</v>
      </c>
      <c r="B184" s="10" t="s">
        <v>12</v>
      </c>
      <c r="C184" s="10">
        <v>1</v>
      </c>
      <c r="D184" s="11">
        <v>0.2</v>
      </c>
      <c r="E184" s="12"/>
      <c r="F184" s="11"/>
      <c r="G184" s="10">
        <v>1</v>
      </c>
      <c r="H184" s="11">
        <v>0.4</v>
      </c>
      <c r="I184" s="12"/>
      <c r="J184" s="11"/>
      <c r="K184" s="10">
        <v>1</v>
      </c>
      <c r="L184" s="11">
        <v>0.6</v>
      </c>
      <c r="M184" s="12"/>
      <c r="N184" s="11"/>
      <c r="O184" s="10">
        <v>1</v>
      </c>
      <c r="P184" s="11">
        <v>0.3</v>
      </c>
      <c r="Q184" s="12"/>
      <c r="R184" s="11"/>
      <c r="S184" s="10">
        <v>1</v>
      </c>
      <c r="T184" s="11">
        <v>0.5</v>
      </c>
      <c r="U184" s="12"/>
      <c r="V184" s="11"/>
      <c r="W184" s="10">
        <v>1</v>
      </c>
      <c r="X184" s="11">
        <v>0.2</v>
      </c>
      <c r="Y184" s="12"/>
      <c r="Z184" s="11"/>
      <c r="AA184" s="10">
        <v>1</v>
      </c>
      <c r="AB184" s="11">
        <v>0.4</v>
      </c>
      <c r="AC184" s="12"/>
      <c r="AD184" s="11"/>
      <c r="AE184" s="10">
        <v>1</v>
      </c>
      <c r="AF184" s="11">
        <v>0.6</v>
      </c>
      <c r="AG184" s="12"/>
      <c r="AH184" s="11"/>
      <c r="AI184" s="10">
        <v>1</v>
      </c>
      <c r="AJ184" s="11">
        <v>0.3</v>
      </c>
      <c r="AK184" s="12"/>
      <c r="AL184" s="11"/>
      <c r="AM184" s="10">
        <v>1</v>
      </c>
      <c r="AN184" s="11">
        <v>0.5</v>
      </c>
      <c r="AO184" s="12"/>
      <c r="AP184" s="11"/>
      <c r="AQ184" s="10">
        <v>1</v>
      </c>
      <c r="AR184" s="11">
        <v>0.2</v>
      </c>
      <c r="AS184" s="12"/>
      <c r="AT184" s="11"/>
      <c r="AU184" s="10"/>
      <c r="AV184" s="11"/>
      <c r="AW184" s="12">
        <v>1</v>
      </c>
      <c r="AX184" s="11">
        <v>0.3</v>
      </c>
      <c r="AY184" s="10">
        <v>1</v>
      </c>
      <c r="AZ184" s="11">
        <v>0.3</v>
      </c>
      <c r="BA184" s="12"/>
      <c r="BB184" s="11"/>
      <c r="BC184" s="10">
        <v>1</v>
      </c>
      <c r="BD184" s="11">
        <v>0.6</v>
      </c>
      <c r="BE184" s="12"/>
      <c r="BF184" s="11"/>
      <c r="BG184" s="10">
        <v>1</v>
      </c>
      <c r="BH184" s="11">
        <v>0.3</v>
      </c>
      <c r="BI184" s="12"/>
      <c r="BJ184" s="11"/>
      <c r="BK184" s="10">
        <v>1</v>
      </c>
      <c r="BL184" s="11">
        <v>0.2</v>
      </c>
      <c r="BM184" s="12"/>
      <c r="BN184" s="11"/>
      <c r="BO184" s="10">
        <v>1</v>
      </c>
      <c r="BP184" s="11">
        <v>0.4</v>
      </c>
      <c r="BQ184" s="12"/>
      <c r="BR184" s="11"/>
      <c r="BS184" s="10">
        <v>1</v>
      </c>
      <c r="BT184" s="11">
        <v>0.2</v>
      </c>
      <c r="BU184" s="12"/>
      <c r="BV184" s="11"/>
      <c r="BW184" s="10">
        <v>1</v>
      </c>
      <c r="BX184" s="11">
        <v>0.2</v>
      </c>
      <c r="BY184" s="12"/>
      <c r="BZ184" s="11"/>
      <c r="CA184" s="10">
        <v>1</v>
      </c>
      <c r="CB184" s="11">
        <v>0.4</v>
      </c>
      <c r="CC184" s="12"/>
      <c r="CD184" s="11"/>
      <c r="CE184" s="10">
        <v>1</v>
      </c>
      <c r="CF184" s="11">
        <v>0.1</v>
      </c>
      <c r="CG184" s="12"/>
      <c r="CH184" s="11"/>
      <c r="CI184" s="10">
        <v>1</v>
      </c>
      <c r="CJ184" s="11">
        <v>0.3</v>
      </c>
      <c r="CK184" s="12"/>
      <c r="CL184" s="11"/>
      <c r="CM184" s="10">
        <v>1</v>
      </c>
      <c r="CN184" s="11">
        <v>0.6</v>
      </c>
      <c r="CO184" s="12"/>
      <c r="CP184" s="11"/>
      <c r="CQ184" s="10">
        <v>1</v>
      </c>
      <c r="CR184" s="11">
        <v>0.3</v>
      </c>
      <c r="CS184" s="12"/>
      <c r="CT184" s="11"/>
      <c r="CU184" s="10">
        <v>1</v>
      </c>
      <c r="CV184" s="11">
        <v>0.5</v>
      </c>
      <c r="CW184" s="12"/>
      <c r="CX184" s="11"/>
      <c r="CY184" s="10">
        <v>1</v>
      </c>
      <c r="CZ184" s="11">
        <v>0.3</v>
      </c>
      <c r="DA184" s="12"/>
      <c r="DB184" s="11"/>
      <c r="DC184" s="10">
        <v>1</v>
      </c>
      <c r="DD184" s="11">
        <v>0.6</v>
      </c>
      <c r="DE184" s="12"/>
      <c r="DF184" s="11"/>
      <c r="DG184" s="10">
        <v>1</v>
      </c>
      <c r="DH184" s="11">
        <v>0.4</v>
      </c>
      <c r="DI184" s="12"/>
      <c r="DJ184" s="11"/>
      <c r="DK184" s="10">
        <v>1</v>
      </c>
      <c r="DL184" s="11">
        <v>0.2</v>
      </c>
      <c r="DM184" s="12"/>
      <c r="DN184" s="11"/>
      <c r="DO184" s="10">
        <v>1</v>
      </c>
      <c r="DP184" s="11">
        <v>0.6</v>
      </c>
      <c r="DQ184" s="12"/>
      <c r="DR184" s="11"/>
      <c r="DS184" s="10">
        <v>1</v>
      </c>
      <c r="DT184" s="11">
        <v>0.5</v>
      </c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31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11.5</v>
      </c>
    </row>
    <row r="185" spans="1:128" ht="22.5" customHeight="1" x14ac:dyDescent="0.25">
      <c r="A185" s="28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>
        <v>2</v>
      </c>
      <c r="L185" s="16">
        <v>0.6</v>
      </c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>
        <v>1</v>
      </c>
      <c r="Z185" s="16">
        <v>0.5</v>
      </c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>
        <v>1</v>
      </c>
      <c r="BR185" s="16">
        <v>0.3</v>
      </c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>
        <v>1</v>
      </c>
      <c r="DB185" s="16">
        <v>0.2</v>
      </c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>
        <v>1</v>
      </c>
      <c r="DV185" s="16">
        <v>0.3</v>
      </c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6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1.9000000000000001</v>
      </c>
    </row>
    <row r="186" spans="1:128" ht="22.5" customHeight="1" x14ac:dyDescent="0.25">
      <c r="A186" s="28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8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82"/>
      <c r="B188" s="27" t="s">
        <v>27</v>
      </c>
      <c r="C188" s="27">
        <v>1</v>
      </c>
      <c r="D188" s="28">
        <v>1</v>
      </c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>
        <v>1</v>
      </c>
      <c r="BX188" s="28">
        <v>0.3</v>
      </c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2</v>
      </c>
      <c r="DX188" s="68">
        <f t="shared" si="11"/>
        <v>1.3</v>
      </c>
    </row>
    <row r="189" spans="1:128" ht="22.5" customHeight="1" x14ac:dyDescent="0.25">
      <c r="A189" s="277" t="s">
        <v>58</v>
      </c>
      <c r="B189" s="30" t="s">
        <v>12</v>
      </c>
      <c r="C189" s="30">
        <v>1</v>
      </c>
      <c r="D189" s="31">
        <v>0.4</v>
      </c>
      <c r="E189" s="32"/>
      <c r="F189" s="31"/>
      <c r="G189" s="30">
        <v>1</v>
      </c>
      <c r="H189" s="31">
        <v>0.5</v>
      </c>
      <c r="I189" s="32"/>
      <c r="J189" s="31"/>
      <c r="K189" s="30">
        <v>1</v>
      </c>
      <c r="L189" s="31">
        <v>0.7</v>
      </c>
      <c r="M189" s="32"/>
      <c r="N189" s="31"/>
      <c r="O189" s="30">
        <v>2</v>
      </c>
      <c r="P189" s="31">
        <v>1.2</v>
      </c>
      <c r="Q189" s="32"/>
      <c r="R189" s="31"/>
      <c r="S189" s="30">
        <v>1</v>
      </c>
      <c r="T189" s="31">
        <v>0.3</v>
      </c>
      <c r="U189" s="32"/>
      <c r="V189" s="31"/>
      <c r="W189" s="30">
        <v>1</v>
      </c>
      <c r="X189" s="31">
        <v>0.5</v>
      </c>
      <c r="Y189" s="32"/>
      <c r="Z189" s="31"/>
      <c r="AA189" s="30">
        <v>1</v>
      </c>
      <c r="AB189" s="31">
        <v>0.7</v>
      </c>
      <c r="AC189" s="32"/>
      <c r="AD189" s="31"/>
      <c r="AE189" s="30">
        <v>1</v>
      </c>
      <c r="AF189" s="31">
        <v>0.5</v>
      </c>
      <c r="AG189" s="32"/>
      <c r="AH189" s="31"/>
      <c r="AI189" s="30">
        <v>1</v>
      </c>
      <c r="AJ189" s="31">
        <v>0.2</v>
      </c>
      <c r="AK189" s="32"/>
      <c r="AL189" s="31"/>
      <c r="AM189" s="30">
        <v>1</v>
      </c>
      <c r="AN189" s="31">
        <v>0.6</v>
      </c>
      <c r="AO189" s="32"/>
      <c r="AP189" s="31"/>
      <c r="AQ189" s="30">
        <v>2</v>
      </c>
      <c r="AR189" s="31">
        <v>0.8</v>
      </c>
      <c r="AS189" s="32"/>
      <c r="AT189" s="31"/>
      <c r="AU189" s="30"/>
      <c r="AV189" s="31"/>
      <c r="AW189" s="32"/>
      <c r="AX189" s="31"/>
      <c r="AY189" s="30">
        <v>1</v>
      </c>
      <c r="AZ189" s="31">
        <v>0.6</v>
      </c>
      <c r="BA189" s="32"/>
      <c r="BB189" s="31"/>
      <c r="BC189" s="30">
        <v>1</v>
      </c>
      <c r="BD189" s="31">
        <v>0.4</v>
      </c>
      <c r="BE189" s="32"/>
      <c r="BF189" s="31"/>
      <c r="BG189" s="30">
        <v>1</v>
      </c>
      <c r="BH189" s="31">
        <v>0.2</v>
      </c>
      <c r="BI189" s="32"/>
      <c r="BJ189" s="31"/>
      <c r="BK189" s="30">
        <v>1</v>
      </c>
      <c r="BL189" s="31">
        <v>0.4</v>
      </c>
      <c r="BM189" s="32"/>
      <c r="BN189" s="31"/>
      <c r="BO189" s="30">
        <v>1</v>
      </c>
      <c r="BP189" s="31">
        <v>0.5</v>
      </c>
      <c r="BQ189" s="32"/>
      <c r="BR189" s="31"/>
      <c r="BS189" s="30">
        <v>3</v>
      </c>
      <c r="BT189" s="31">
        <v>0.9</v>
      </c>
      <c r="BU189" s="32"/>
      <c r="BV189" s="31"/>
      <c r="BW189" s="30"/>
      <c r="BX189" s="31"/>
      <c r="BY189" s="32"/>
      <c r="BZ189" s="31"/>
      <c r="CA189" s="30">
        <v>1</v>
      </c>
      <c r="CB189" s="31">
        <v>0.7</v>
      </c>
      <c r="CC189" s="32"/>
      <c r="CD189" s="31"/>
      <c r="CE189" s="30">
        <v>1</v>
      </c>
      <c r="CF189" s="31">
        <v>0.3</v>
      </c>
      <c r="CG189" s="32"/>
      <c r="CH189" s="31"/>
      <c r="CI189" s="30">
        <v>1</v>
      </c>
      <c r="CJ189" s="31">
        <v>0.6</v>
      </c>
      <c r="CK189" s="32"/>
      <c r="CL189" s="31"/>
      <c r="CM189" s="30">
        <v>1</v>
      </c>
      <c r="CN189" s="31">
        <v>0.5</v>
      </c>
      <c r="CO189" s="32"/>
      <c r="CP189" s="31"/>
      <c r="CQ189" s="30">
        <v>1</v>
      </c>
      <c r="CR189" s="31">
        <v>0.4</v>
      </c>
      <c r="CS189" s="32"/>
      <c r="CT189" s="31"/>
      <c r="CU189" s="30">
        <v>1</v>
      </c>
      <c r="CV189" s="31">
        <v>5</v>
      </c>
      <c r="CW189" s="32"/>
      <c r="CX189" s="31"/>
      <c r="CY189" s="30">
        <v>1</v>
      </c>
      <c r="CZ189" s="31">
        <v>0.5</v>
      </c>
      <c r="DA189" s="32"/>
      <c r="DB189" s="31"/>
      <c r="DC189" s="30">
        <v>1</v>
      </c>
      <c r="DD189" s="31">
        <v>0.4</v>
      </c>
      <c r="DE189" s="32"/>
      <c r="DF189" s="31"/>
      <c r="DG189" s="30">
        <v>1</v>
      </c>
      <c r="DH189" s="31">
        <v>0.3</v>
      </c>
      <c r="DI189" s="32"/>
      <c r="DJ189" s="31"/>
      <c r="DK189" s="30">
        <v>1</v>
      </c>
      <c r="DL189" s="31">
        <v>0.6</v>
      </c>
      <c r="DM189" s="32"/>
      <c r="DN189" s="31"/>
      <c r="DO189" s="30">
        <v>1</v>
      </c>
      <c r="DP189" s="31">
        <v>0.3</v>
      </c>
      <c r="DQ189" s="32"/>
      <c r="DR189" s="31"/>
      <c r="DS189" s="30">
        <v>1</v>
      </c>
      <c r="DT189" s="31">
        <v>0.2</v>
      </c>
      <c r="DU189" s="32"/>
      <c r="DV189" s="31"/>
      <c r="DW189" s="69">
        <f t="shared" si="10"/>
        <v>33</v>
      </c>
      <c r="DX189" s="70">
        <f t="shared" si="11"/>
        <v>19.2</v>
      </c>
    </row>
    <row r="190" spans="1:128" ht="22.5" customHeight="1" x14ac:dyDescent="0.25">
      <c r="A190" s="27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>
        <v>1</v>
      </c>
      <c r="CV190" s="20">
        <v>0.3</v>
      </c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1</v>
      </c>
      <c r="DX190" s="64">
        <f t="shared" si="11"/>
        <v>0.3</v>
      </c>
    </row>
    <row r="191" spans="1:128" ht="22.5" customHeight="1" x14ac:dyDescent="0.25">
      <c r="A191" s="27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7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7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7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7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7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7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7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77" t="s">
        <v>141</v>
      </c>
      <c r="B199" s="30" t="s">
        <v>12</v>
      </c>
      <c r="C199" s="30">
        <v>10</v>
      </c>
      <c r="D199" s="31">
        <v>3.1</v>
      </c>
      <c r="E199" s="32">
        <v>10</v>
      </c>
      <c r="F199" s="31">
        <v>5.0999999999999996</v>
      </c>
      <c r="G199" s="30">
        <v>9</v>
      </c>
      <c r="H199" s="31">
        <v>7</v>
      </c>
      <c r="I199" s="32">
        <v>6</v>
      </c>
      <c r="J199" s="31">
        <v>4.0999999999999996</v>
      </c>
      <c r="K199" s="30">
        <v>15</v>
      </c>
      <c r="L199" s="31">
        <v>14.2</v>
      </c>
      <c r="M199" s="32">
        <v>8</v>
      </c>
      <c r="N199" s="31">
        <v>4.0999999999999996</v>
      </c>
      <c r="O199" s="30">
        <v>9</v>
      </c>
      <c r="P199" s="31">
        <v>5.0999999999999996</v>
      </c>
      <c r="Q199" s="32">
        <v>13</v>
      </c>
      <c r="R199" s="31">
        <v>7</v>
      </c>
      <c r="S199" s="30">
        <v>8</v>
      </c>
      <c r="T199" s="31">
        <v>4</v>
      </c>
      <c r="U199" s="32">
        <v>9</v>
      </c>
      <c r="V199" s="31">
        <v>5.4</v>
      </c>
      <c r="W199" s="30">
        <v>8</v>
      </c>
      <c r="X199" s="31">
        <v>8.6</v>
      </c>
      <c r="Y199" s="32">
        <v>6</v>
      </c>
      <c r="Z199" s="31">
        <v>2.7</v>
      </c>
      <c r="AA199" s="30">
        <v>9</v>
      </c>
      <c r="AB199" s="31">
        <v>5.8</v>
      </c>
      <c r="AC199" s="32">
        <v>7</v>
      </c>
      <c r="AD199" s="31">
        <v>2.8</v>
      </c>
      <c r="AE199" s="30">
        <v>10</v>
      </c>
      <c r="AF199" s="31">
        <v>9</v>
      </c>
      <c r="AG199" s="32">
        <v>11</v>
      </c>
      <c r="AH199" s="31">
        <v>3.9</v>
      </c>
      <c r="AI199" s="30">
        <v>10</v>
      </c>
      <c r="AJ199" s="31">
        <v>8.5</v>
      </c>
      <c r="AK199" s="32">
        <v>9</v>
      </c>
      <c r="AL199" s="31">
        <v>4.8</v>
      </c>
      <c r="AM199" s="30">
        <v>11</v>
      </c>
      <c r="AN199" s="31">
        <v>8.5</v>
      </c>
      <c r="AO199" s="32">
        <v>7</v>
      </c>
      <c r="AP199" s="31">
        <v>3.8</v>
      </c>
      <c r="AQ199" s="30">
        <v>9</v>
      </c>
      <c r="AR199" s="31">
        <v>8.6</v>
      </c>
      <c r="AS199" s="32">
        <v>9</v>
      </c>
      <c r="AT199" s="31">
        <v>3.8</v>
      </c>
      <c r="AU199" s="30">
        <v>11</v>
      </c>
      <c r="AV199" s="31">
        <v>3</v>
      </c>
      <c r="AW199" s="32">
        <v>11</v>
      </c>
      <c r="AX199" s="31">
        <v>5</v>
      </c>
      <c r="AY199" s="30">
        <v>9</v>
      </c>
      <c r="AZ199" s="31">
        <v>8.6999999999999993</v>
      </c>
      <c r="BA199" s="32">
        <v>11</v>
      </c>
      <c r="BB199" s="31">
        <v>7.1</v>
      </c>
      <c r="BC199" s="30">
        <v>11</v>
      </c>
      <c r="BD199" s="31">
        <v>8.6</v>
      </c>
      <c r="BE199" s="32">
        <v>2</v>
      </c>
      <c r="BF199" s="31">
        <v>4</v>
      </c>
      <c r="BG199" s="30">
        <v>10</v>
      </c>
      <c r="BH199" s="31">
        <v>6.4</v>
      </c>
      <c r="BI199" s="32">
        <v>4</v>
      </c>
      <c r="BJ199" s="31">
        <v>4</v>
      </c>
      <c r="BK199" s="30">
        <v>9</v>
      </c>
      <c r="BL199" s="31">
        <v>8.8000000000000007</v>
      </c>
      <c r="BM199" s="32">
        <v>7</v>
      </c>
      <c r="BN199" s="31">
        <v>5.4</v>
      </c>
      <c r="BO199" s="30">
        <v>11</v>
      </c>
      <c r="BP199" s="31">
        <v>11.2</v>
      </c>
      <c r="BQ199" s="32">
        <v>10</v>
      </c>
      <c r="BR199" s="31">
        <v>5.3</v>
      </c>
      <c r="BS199" s="30">
        <v>11</v>
      </c>
      <c r="BT199" s="31">
        <v>8.3000000000000007</v>
      </c>
      <c r="BU199" s="32">
        <v>11</v>
      </c>
      <c r="BV199" s="31">
        <v>7.3</v>
      </c>
      <c r="BW199" s="30">
        <v>5</v>
      </c>
      <c r="BX199" s="31">
        <v>3</v>
      </c>
      <c r="BY199" s="32">
        <v>4</v>
      </c>
      <c r="BZ199" s="31">
        <v>4.5</v>
      </c>
      <c r="CA199" s="30">
        <v>10</v>
      </c>
      <c r="CB199" s="31">
        <v>4.8</v>
      </c>
      <c r="CC199" s="32">
        <v>11</v>
      </c>
      <c r="CD199" s="31">
        <v>7.8</v>
      </c>
      <c r="CE199" s="30">
        <v>7</v>
      </c>
      <c r="CF199" s="31">
        <v>3.1</v>
      </c>
      <c r="CG199" s="32">
        <v>10</v>
      </c>
      <c r="CH199" s="31">
        <v>2.4</v>
      </c>
      <c r="CI199" s="30">
        <v>12</v>
      </c>
      <c r="CJ199" s="31">
        <v>9.1</v>
      </c>
      <c r="CK199" s="32">
        <v>7</v>
      </c>
      <c r="CL199" s="31">
        <v>4.0999999999999996</v>
      </c>
      <c r="CM199" s="30">
        <v>8</v>
      </c>
      <c r="CN199" s="31">
        <v>5.4</v>
      </c>
      <c r="CO199" s="32">
        <v>17</v>
      </c>
      <c r="CP199" s="31">
        <v>8.1</v>
      </c>
      <c r="CQ199" s="30">
        <v>13</v>
      </c>
      <c r="CR199" s="31">
        <v>7.1</v>
      </c>
      <c r="CS199" s="32">
        <v>11</v>
      </c>
      <c r="CT199" s="31">
        <v>5.4</v>
      </c>
      <c r="CU199" s="30">
        <v>9</v>
      </c>
      <c r="CV199" s="31">
        <v>4.0999999999999996</v>
      </c>
      <c r="CW199" s="32">
        <v>9</v>
      </c>
      <c r="CX199" s="31">
        <v>3</v>
      </c>
      <c r="CY199" s="30">
        <v>11</v>
      </c>
      <c r="CZ199" s="31">
        <v>5.4</v>
      </c>
      <c r="DA199" s="32">
        <v>8</v>
      </c>
      <c r="DB199" s="31">
        <v>5</v>
      </c>
      <c r="DC199" s="30">
        <v>12</v>
      </c>
      <c r="DD199" s="31">
        <v>6.8</v>
      </c>
      <c r="DE199" s="32">
        <v>11</v>
      </c>
      <c r="DF199" s="31">
        <v>5.0999999999999996</v>
      </c>
      <c r="DG199" s="30">
        <v>13</v>
      </c>
      <c r="DH199" s="31">
        <v>8</v>
      </c>
      <c r="DI199" s="32">
        <v>10</v>
      </c>
      <c r="DJ199" s="31">
        <v>5.4</v>
      </c>
      <c r="DK199" s="30">
        <v>8</v>
      </c>
      <c r="DL199" s="31">
        <v>4</v>
      </c>
      <c r="DM199" s="32">
        <v>15</v>
      </c>
      <c r="DN199" s="31">
        <v>7.1</v>
      </c>
      <c r="DO199" s="30">
        <v>15</v>
      </c>
      <c r="DP199" s="31">
        <v>9.8000000000000007</v>
      </c>
      <c r="DQ199" s="32">
        <v>13</v>
      </c>
      <c r="DR199" s="31">
        <v>4.2</v>
      </c>
      <c r="DS199" s="30">
        <v>9</v>
      </c>
      <c r="DT199" s="31">
        <v>3.4</v>
      </c>
      <c r="DU199" s="32">
        <v>19</v>
      </c>
      <c r="DV199" s="31">
        <v>8.1999999999999993</v>
      </c>
      <c r="DW199" s="69">
        <f t="shared" si="10"/>
        <v>608</v>
      </c>
      <c r="DX199" s="70">
        <f t="shared" si="11"/>
        <v>367.30000000000007</v>
      </c>
    </row>
    <row r="200" spans="1:128" ht="22.5" customHeight="1" x14ac:dyDescent="0.25">
      <c r="A200" s="27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>
        <v>1</v>
      </c>
      <c r="AD200" s="20">
        <v>0.7</v>
      </c>
      <c r="AE200" s="19"/>
      <c r="AF200" s="20"/>
      <c r="AG200" s="21"/>
      <c r="AH200" s="20"/>
      <c r="AI200" s="19"/>
      <c r="AJ200" s="20"/>
      <c r="AK200" s="21">
        <v>1</v>
      </c>
      <c r="AL200" s="20">
        <v>0.7</v>
      </c>
      <c r="AM200" s="19"/>
      <c r="AN200" s="20"/>
      <c r="AO200" s="21"/>
      <c r="AP200" s="20"/>
      <c r="AQ200" s="19"/>
      <c r="AR200" s="20"/>
      <c r="AS200" s="21"/>
      <c r="AT200" s="20"/>
      <c r="AU200" s="19"/>
      <c r="AV200" s="20"/>
      <c r="AW200" s="21"/>
      <c r="AX200" s="20"/>
      <c r="AY200" s="19"/>
      <c r="AZ200" s="20"/>
      <c r="BA200" s="21"/>
      <c r="BB200" s="20"/>
      <c r="BC200" s="19"/>
      <c r="BD200" s="20"/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>
        <v>2</v>
      </c>
      <c r="BV200" s="20">
        <v>1.2</v>
      </c>
      <c r="BW200" s="19"/>
      <c r="BX200" s="20"/>
      <c r="BY200" s="21"/>
      <c r="BZ200" s="20"/>
      <c r="CA200" s="19"/>
      <c r="CB200" s="20"/>
      <c r="CC200" s="21"/>
      <c r="CD200" s="20"/>
      <c r="CE200" s="19"/>
      <c r="CF200" s="20"/>
      <c r="CG200" s="21"/>
      <c r="CH200" s="20"/>
      <c r="CI200" s="19"/>
      <c r="CJ200" s="20"/>
      <c r="CK200" s="21"/>
      <c r="CL200" s="20"/>
      <c r="CM200" s="19"/>
      <c r="CN200" s="20"/>
      <c r="CO200" s="21"/>
      <c r="CP200" s="20"/>
      <c r="CQ200" s="19"/>
      <c r="CR200" s="20"/>
      <c r="CS200" s="21">
        <v>1</v>
      </c>
      <c r="CT200" s="20">
        <v>0.6</v>
      </c>
      <c r="CU200" s="19"/>
      <c r="CV200" s="20"/>
      <c r="CW200" s="21"/>
      <c r="CX200" s="20"/>
      <c r="CY200" s="19"/>
      <c r="CZ200" s="20"/>
      <c r="DA200" s="21"/>
      <c r="DB200" s="20"/>
      <c r="DC200" s="19">
        <v>2</v>
      </c>
      <c r="DD200" s="20">
        <v>1.2</v>
      </c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>
        <v>1</v>
      </c>
      <c r="DT200" s="20">
        <v>0.3</v>
      </c>
      <c r="DU200" s="21"/>
      <c r="DV200" s="20"/>
      <c r="DW200" s="63">
        <f t="shared" si="10"/>
        <v>8</v>
      </c>
      <c r="DX200" s="64">
        <f t="shared" si="11"/>
        <v>4.6999999999999993</v>
      </c>
    </row>
    <row r="201" spans="1:128" ht="22.5" customHeight="1" x14ac:dyDescent="0.25">
      <c r="A201" s="27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>
        <v>1</v>
      </c>
      <c r="CT201" s="16">
        <v>2</v>
      </c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1</v>
      </c>
      <c r="DX201" s="62">
        <f t="shared" si="11"/>
        <v>2</v>
      </c>
    </row>
    <row r="202" spans="1:128" ht="22.5" customHeight="1" x14ac:dyDescent="0.25">
      <c r="A202" s="27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79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/>
      <c r="L203" s="39"/>
      <c r="M203" s="40"/>
      <c r="N203" s="39"/>
      <c r="O203" s="38"/>
      <c r="P203" s="39"/>
      <c r="Q203" s="40">
        <v>1</v>
      </c>
      <c r="R203" s="39">
        <v>5</v>
      </c>
      <c r="S203" s="38"/>
      <c r="T203" s="39"/>
      <c r="U203" s="40"/>
      <c r="V203" s="39"/>
      <c r="W203" s="38">
        <v>1</v>
      </c>
      <c r="X203" s="39">
        <v>3</v>
      </c>
      <c r="Y203" s="40"/>
      <c r="Z203" s="39"/>
      <c r="AA203" s="23"/>
      <c r="AB203" s="39"/>
      <c r="AC203" s="25">
        <v>1</v>
      </c>
      <c r="AD203" s="39">
        <v>2.5</v>
      </c>
      <c r="AE203" s="23"/>
      <c r="AF203" s="39"/>
      <c r="AG203" s="25"/>
      <c r="AH203" s="39"/>
      <c r="AI203" s="23"/>
      <c r="AJ203" s="39"/>
      <c r="AK203" s="25"/>
      <c r="AL203" s="39"/>
      <c r="AM203" s="23"/>
      <c r="AN203" s="39"/>
      <c r="AO203" s="25">
        <v>1</v>
      </c>
      <c r="AP203" s="39">
        <v>4.2</v>
      </c>
      <c r="AQ203" s="23"/>
      <c r="AR203" s="39"/>
      <c r="AS203" s="25">
        <v>1</v>
      </c>
      <c r="AT203" s="39">
        <v>2</v>
      </c>
      <c r="AU203" s="23"/>
      <c r="AV203" s="39"/>
      <c r="AW203" s="25"/>
      <c r="AX203" s="39"/>
      <c r="AY203" s="23">
        <v>1</v>
      </c>
      <c r="AZ203" s="39">
        <v>2.6</v>
      </c>
      <c r="BA203" s="25">
        <v>1</v>
      </c>
      <c r="BB203" s="39">
        <v>2.5</v>
      </c>
      <c r="BC203" s="23"/>
      <c r="BD203" s="39"/>
      <c r="BE203" s="25"/>
      <c r="BF203" s="39"/>
      <c r="BG203" s="23"/>
      <c r="BH203" s="39"/>
      <c r="BI203" s="25"/>
      <c r="BJ203" s="39"/>
      <c r="BK203" s="23"/>
      <c r="BL203" s="39"/>
      <c r="BM203" s="25"/>
      <c r="BN203" s="39"/>
      <c r="BO203" s="23"/>
      <c r="BP203" s="39"/>
      <c r="BQ203" s="25">
        <v>1</v>
      </c>
      <c r="BR203" s="39">
        <v>2.5</v>
      </c>
      <c r="BS203" s="23">
        <v>1</v>
      </c>
      <c r="BT203" s="39">
        <v>4</v>
      </c>
      <c r="BU203" s="25"/>
      <c r="BV203" s="39"/>
      <c r="BW203" s="23"/>
      <c r="BX203" s="39"/>
      <c r="BY203" s="25"/>
      <c r="BZ203" s="39"/>
      <c r="CA203" s="23">
        <v>1</v>
      </c>
      <c r="CB203" s="39">
        <v>2.6</v>
      </c>
      <c r="CC203" s="25"/>
      <c r="CD203" s="39"/>
      <c r="CE203" s="23"/>
      <c r="CF203" s="39"/>
      <c r="CG203" s="25"/>
      <c r="CH203" s="39"/>
      <c r="CI203" s="23"/>
      <c r="CJ203" s="39"/>
      <c r="CK203" s="25"/>
      <c r="CL203" s="39"/>
      <c r="CM203" s="23"/>
      <c r="CN203" s="39"/>
      <c r="CO203" s="25"/>
      <c r="CP203" s="39"/>
      <c r="CQ203" s="23"/>
      <c r="CR203" s="39"/>
      <c r="CS203" s="25">
        <v>1</v>
      </c>
      <c r="CT203" s="39">
        <v>3</v>
      </c>
      <c r="CU203" s="23"/>
      <c r="CV203" s="39"/>
      <c r="CW203" s="25"/>
      <c r="CX203" s="39"/>
      <c r="CY203" s="23"/>
      <c r="CZ203" s="39"/>
      <c r="DA203" s="25"/>
      <c r="DB203" s="39"/>
      <c r="DC203" s="23">
        <v>1</v>
      </c>
      <c r="DD203" s="39">
        <v>2</v>
      </c>
      <c r="DE203" s="25"/>
      <c r="DF203" s="39"/>
      <c r="DG203" s="23">
        <v>1</v>
      </c>
      <c r="DH203" s="39">
        <v>3</v>
      </c>
      <c r="DI203" s="25"/>
      <c r="DJ203" s="39"/>
      <c r="DK203" s="23"/>
      <c r="DL203" s="39"/>
      <c r="DM203" s="25"/>
      <c r="DN203" s="39"/>
      <c r="DO203" s="23"/>
      <c r="DP203" s="39"/>
      <c r="DQ203" s="25">
        <v>1</v>
      </c>
      <c r="DR203" s="39">
        <v>3.1</v>
      </c>
      <c r="DS203" s="23"/>
      <c r="DT203" s="39"/>
      <c r="DU203" s="25">
        <v>1</v>
      </c>
      <c r="DV203" s="39">
        <v>1.3</v>
      </c>
      <c r="DW203" s="65">
        <f t="shared" si="10"/>
        <v>15</v>
      </c>
      <c r="DX203" s="66">
        <f t="shared" si="11"/>
        <v>43.300000000000004</v>
      </c>
    </row>
    <row r="204" spans="1:128" ht="22.5" customHeight="1" x14ac:dyDescent="0.25">
      <c r="A204" s="27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7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7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78"/>
      <c r="B207" s="23" t="s">
        <v>160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0</v>
      </c>
      <c r="DX207" s="66">
        <f t="shared" si="11"/>
        <v>0</v>
      </c>
    </row>
    <row r="208" spans="1:128" ht="22.5" customHeight="1" thickBot="1" x14ac:dyDescent="0.3">
      <c r="A208" s="27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7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7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7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78"/>
      <c r="B212" s="23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7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77" t="s">
        <v>138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7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7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7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7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DB1" zoomScale="112" zoomScaleNormal="112" workbookViewId="0">
      <selection activeCell="DH9" sqref="DH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'SEDE TERAPIAS'!B4</f>
        <v>OCTUBRE</v>
      </c>
      <c r="C3" s="248"/>
      <c r="D3" s="4" t="s">
        <v>4</v>
      </c>
      <c r="E3" s="143">
        <f>'SEDE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166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>
        <v>1</v>
      </c>
      <c r="AB9" s="117">
        <v>1</v>
      </c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>
        <v>1</v>
      </c>
      <c r="BD9" s="117">
        <v>1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>
        <v>1</v>
      </c>
      <c r="CF9" s="117">
        <v>1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>
        <v>1</v>
      </c>
      <c r="DH9" s="117">
        <v>1</v>
      </c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4</v>
      </c>
    </row>
    <row r="10" spans="1:128" ht="15.75" thickBot="1" x14ac:dyDescent="0.3">
      <c r="A10" s="276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76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144</v>
      </c>
      <c r="B3" s="303"/>
      <c r="C3" s="303"/>
      <c r="D3" s="303"/>
    </row>
    <row r="4" spans="1:4" x14ac:dyDescent="0.25">
      <c r="A4" s="4" t="s">
        <v>3</v>
      </c>
      <c r="B4" s="198" t="str">
        <f>'PELIGROSOS HOTEL ENCANTO REAL'!B3:C3</f>
        <v>OCTUBRE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167</v>
      </c>
      <c r="B6" s="276" t="s">
        <v>6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12</v>
      </c>
      <c r="C10" s="59">
        <f>('PELIGROSOS HOTEL ENCANTO REAL'!DW9)</f>
        <v>4</v>
      </c>
      <c r="D10" s="60">
        <f>('PELIGROSOS HOTEL ENCANTO REAL'!DX9)</f>
        <v>4</v>
      </c>
    </row>
    <row r="11" spans="1:4" ht="15.75" thickBot="1" x14ac:dyDescent="0.3">
      <c r="A11" s="28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8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8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8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300" t="s">
        <v>85</v>
      </c>
      <c r="B15" s="301"/>
      <c r="C15" s="106">
        <f>SUM(C10:C14)</f>
        <v>4</v>
      </c>
      <c r="D15" s="107">
        <f>SUM(D10:D14)</f>
        <v>4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zoomScale="75" zoomScaleNormal="75" workbookViewId="0">
      <selection activeCell="K22" sqref="K22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'TOTAL PELIGROSOS HOTEL EN. REAL'!B4</f>
        <v>OCTUBRE</v>
      </c>
      <c r="C3" s="248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167</v>
      </c>
      <c r="B9" s="10" t="s">
        <v>66</v>
      </c>
      <c r="C9" s="10">
        <v>4</v>
      </c>
      <c r="D9" s="117">
        <v>2.2000000000000002</v>
      </c>
      <c r="E9" s="118"/>
      <c r="F9" s="117"/>
      <c r="G9" s="10">
        <v>5</v>
      </c>
      <c r="H9" s="117">
        <v>3.3</v>
      </c>
      <c r="I9" s="118"/>
      <c r="J9" s="117"/>
      <c r="K9" s="10">
        <v>6</v>
      </c>
      <c r="L9" s="117">
        <v>3.5</v>
      </c>
      <c r="M9" s="118"/>
      <c r="N9" s="117"/>
      <c r="O9" s="10">
        <v>4</v>
      </c>
      <c r="P9" s="117">
        <v>3.2</v>
      </c>
      <c r="Q9" s="118"/>
      <c r="R9" s="117"/>
      <c r="S9" s="10">
        <v>7</v>
      </c>
      <c r="T9" s="117">
        <v>4.2</v>
      </c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>
        <v>5</v>
      </c>
      <c r="AF9" s="117">
        <v>3.2</v>
      </c>
      <c r="AG9" s="118"/>
      <c r="AH9" s="117"/>
      <c r="AI9" s="10">
        <v>4</v>
      </c>
      <c r="AJ9" s="117">
        <v>2.2000000000000002</v>
      </c>
      <c r="AK9" s="118"/>
      <c r="AL9" s="117"/>
      <c r="AM9" s="10">
        <v>6</v>
      </c>
      <c r="AN9" s="117">
        <v>4.2</v>
      </c>
      <c r="AO9" s="118"/>
      <c r="AP9" s="117"/>
      <c r="AQ9" s="10">
        <v>5</v>
      </c>
      <c r="AR9" s="117">
        <v>4.2</v>
      </c>
      <c r="AS9" s="118"/>
      <c r="AT9" s="117"/>
      <c r="AU9" s="10">
        <v>5</v>
      </c>
      <c r="AV9" s="117">
        <v>4.2</v>
      </c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>
        <v>7</v>
      </c>
      <c r="BH9" s="117">
        <v>3.3</v>
      </c>
      <c r="BI9" s="118"/>
      <c r="BJ9" s="117"/>
      <c r="BK9" s="10">
        <v>5</v>
      </c>
      <c r="BL9" s="117">
        <v>4.0999999999999996</v>
      </c>
      <c r="BM9" s="118"/>
      <c r="BN9" s="117"/>
      <c r="BO9" s="10">
        <v>5</v>
      </c>
      <c r="BP9" s="117">
        <v>2.2000000000000002</v>
      </c>
      <c r="BQ9" s="118"/>
      <c r="BR9" s="117"/>
      <c r="BS9" s="10">
        <v>5</v>
      </c>
      <c r="BT9" s="117">
        <v>3.2</v>
      </c>
      <c r="BU9" s="118"/>
      <c r="BV9" s="117"/>
      <c r="BW9" s="10">
        <v>4</v>
      </c>
      <c r="BX9" s="117">
        <v>3.1</v>
      </c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>
        <v>6</v>
      </c>
      <c r="CJ9" s="117">
        <v>4.0999999999999996</v>
      </c>
      <c r="CK9" s="118"/>
      <c r="CL9" s="117"/>
      <c r="CM9" s="10">
        <v>6</v>
      </c>
      <c r="CN9" s="117">
        <v>4.0999999999999996</v>
      </c>
      <c r="CO9" s="118"/>
      <c r="CP9" s="117"/>
      <c r="CQ9" s="10">
        <v>5</v>
      </c>
      <c r="CR9" s="117">
        <v>3.2</v>
      </c>
      <c r="CS9" s="118"/>
      <c r="CT9" s="117"/>
      <c r="CU9" s="10">
        <v>7</v>
      </c>
      <c r="CV9" s="117">
        <v>4.2</v>
      </c>
      <c r="CW9" s="118"/>
      <c r="CX9" s="117"/>
      <c r="CY9" s="10">
        <v>5</v>
      </c>
      <c r="CZ9" s="117">
        <v>3.3</v>
      </c>
      <c r="DA9" s="118"/>
      <c r="DB9" s="117"/>
      <c r="DC9" s="10">
        <v>4</v>
      </c>
      <c r="DD9" s="117">
        <v>2.2000000000000002</v>
      </c>
      <c r="DE9" s="118"/>
      <c r="DF9" s="117"/>
      <c r="DG9" s="10"/>
      <c r="DH9" s="117"/>
      <c r="DI9" s="118"/>
      <c r="DJ9" s="117"/>
      <c r="DK9" s="10">
        <v>5</v>
      </c>
      <c r="DL9" s="117">
        <v>3</v>
      </c>
      <c r="DM9" s="118"/>
      <c r="DN9" s="117"/>
      <c r="DO9" s="10">
        <v>6</v>
      </c>
      <c r="DP9" s="117">
        <v>4.0999999999999996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121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78.500000000000028</v>
      </c>
    </row>
    <row r="10" spans="1:128" ht="15.75" thickBot="1" x14ac:dyDescent="0.3">
      <c r="A10" s="276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21" sqref="B2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ht="30" customHeight="1" x14ac:dyDescent="0.25">
      <c r="A3" s="339" t="s">
        <v>145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OCTUBRE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168</v>
      </c>
      <c r="B6" s="276" t="s">
        <v>65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66</v>
      </c>
      <c r="C10" s="59">
        <f>('NO PELIGROSOS HOTEL ENCANTO REA'!DW9)</f>
        <v>121</v>
      </c>
      <c r="D10" s="108">
        <f>('NO PELIGROSOS HOTEL ENCANTO REA'!DX9)</f>
        <v>78.500000000000028</v>
      </c>
    </row>
    <row r="11" spans="1:4" ht="15.75" thickBot="1" x14ac:dyDescent="0.3">
      <c r="A11" s="28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8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8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300" t="s">
        <v>85</v>
      </c>
      <c r="B14" s="301"/>
      <c r="C14" s="106">
        <f>SUM(C10:C13)</f>
        <v>121</v>
      </c>
      <c r="D14" s="106">
        <f>SUM(D10:D13)</f>
        <v>78.500000000000028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workbookViewId="0">
      <selection activeCell="G17" sqref="G17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144</v>
      </c>
      <c r="B3" s="303"/>
      <c r="C3" s="303"/>
      <c r="D3" s="303"/>
    </row>
    <row r="4" spans="1:5" x14ac:dyDescent="0.25">
      <c r="A4" s="49" t="s">
        <v>3</v>
      </c>
      <c r="B4" s="96" t="str">
        <f>'TOTAL NO PELIGROSOS HOTEL ENC. '!B4</f>
        <v>OCTUBRE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170</v>
      </c>
      <c r="B6" s="287" t="s">
        <v>6</v>
      </c>
      <c r="C6" s="267" t="s">
        <v>80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ht="15.75" thickBot="1" x14ac:dyDescent="0.3">
      <c r="A10" s="285"/>
      <c r="B10" s="10" t="s">
        <v>12</v>
      </c>
      <c r="C10" s="59">
        <f>('TOTAL PELIGROSOS HOTEL EN. REAL'!C10)</f>
        <v>4</v>
      </c>
      <c r="D10" s="108">
        <f>('TOTAL PELIGROSOS HOTEL EN. REAL'!D10)</f>
        <v>4</v>
      </c>
    </row>
    <row r="11" spans="1:5" ht="15.75" thickBot="1" x14ac:dyDescent="0.3">
      <c r="A11" s="28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8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8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8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300" t="s">
        <v>85</v>
      </c>
      <c r="B15" s="301"/>
      <c r="C15" s="106">
        <f>SUM(C10:C14)</f>
        <v>4</v>
      </c>
      <c r="D15" s="106">
        <f>SUM(D10:D14)</f>
        <v>4</v>
      </c>
    </row>
    <row r="16" spans="1:5" ht="15.75" thickBot="1" x14ac:dyDescent="0.3"/>
    <row r="17" spans="1:4" ht="15.75" thickBot="1" x14ac:dyDescent="0.3">
      <c r="A17" s="302" t="s">
        <v>169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ht="15.75" thickBot="1" x14ac:dyDescent="0.3">
      <c r="A21" s="285"/>
      <c r="B21" s="10" t="s">
        <v>66</v>
      </c>
      <c r="C21" s="59">
        <f>('TOTAL NO PELIGROSOS HOTEL ENC. '!C10)</f>
        <v>121</v>
      </c>
      <c r="D21" s="108">
        <f>('TOTAL NO PELIGROSOS HOTEL ENC. '!D10)</f>
        <v>78.500000000000028</v>
      </c>
    </row>
    <row r="22" spans="1:4" ht="15.75" thickBot="1" x14ac:dyDescent="0.3">
      <c r="A22" s="28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8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8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300" t="s">
        <v>85</v>
      </c>
      <c r="B25" s="301"/>
      <c r="C25" s="106">
        <f>SUM(C21:C24)</f>
        <v>121</v>
      </c>
      <c r="D25" s="106">
        <f>SUM(D21:D24)</f>
        <v>78.500000000000028</v>
      </c>
    </row>
    <row r="26" spans="1:4" ht="15.75" thickBot="1" x14ac:dyDescent="0.3"/>
    <row r="27" spans="1:4" ht="39.75" thickBot="1" x14ac:dyDescent="0.3">
      <c r="A27" s="338" t="s">
        <v>132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SUM(D25+D15)</f>
        <v>82.500000000000028</v>
      </c>
    </row>
    <row r="29" spans="1:4" ht="15.75" thickBot="1" x14ac:dyDescent="0.3">
      <c r="A29" s="291" t="s">
        <v>95</v>
      </c>
      <c r="B29" s="292"/>
      <c r="C29" s="293"/>
      <c r="D29" s="110">
        <f>D15</f>
        <v>4</v>
      </c>
    </row>
    <row r="30" spans="1:4" ht="15.75" thickBot="1" x14ac:dyDescent="0.3">
      <c r="A30" s="294" t="s">
        <v>97</v>
      </c>
      <c r="B30" s="295"/>
      <c r="C30" s="296"/>
      <c r="D30" s="109">
        <f>D22</f>
        <v>0</v>
      </c>
    </row>
    <row r="31" spans="1:4" ht="15.75" thickBot="1" x14ac:dyDescent="0.3">
      <c r="A31" s="291" t="s">
        <v>96</v>
      </c>
      <c r="B31" s="292"/>
      <c r="C31" s="293"/>
      <c r="D31" s="110">
        <f>(D21+D23)</f>
        <v>78.500000000000028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O27" sqref="O2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144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'CONDENSADO PELI Y NO PELI HE'!B4</f>
        <v>OCTUBRE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128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ht="15.75" thickBot="1" x14ac:dyDescent="0.3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('CONDENSADO PELI Y NO PELI HE'!D28)</f>
        <v>82.500000000000028</v>
      </c>
    </row>
    <row r="8" spans="1:23" ht="15.75" thickBot="1" x14ac:dyDescent="0.3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0">
        <f>('CONDENSADO PELI Y NO PELI HE'!D29)</f>
        <v>4</v>
      </c>
      <c r="V8" s="3">
        <v>49.57</v>
      </c>
    </row>
    <row r="9" spans="1:23" ht="15.75" thickBot="1" x14ac:dyDescent="0.3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0">
        <f>('CONDENSADO PELI Y NO PELI HE'!D30)</f>
        <v>0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0">
        <f>('CONDENSADO PELI Y NO PELI HE'!D31)</f>
        <v>78.500000000000028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40"/>
      <c r="H14" s="340"/>
      <c r="I14" s="340"/>
      <c r="J14" s="340"/>
      <c r="K14" s="340"/>
      <c r="L14" s="340"/>
      <c r="M14" s="341" t="s">
        <v>119</v>
      </c>
      <c r="N14" s="341"/>
    </row>
    <row r="15" spans="1:23" ht="15.75" thickBot="1" x14ac:dyDescent="0.3">
      <c r="A15" s="156" t="s">
        <v>106</v>
      </c>
      <c r="B15" s="157"/>
      <c r="C15" s="158" t="s">
        <v>103</v>
      </c>
      <c r="D15" s="318" t="s">
        <v>99</v>
      </c>
      <c r="E15" s="318"/>
      <c r="F15" s="190" t="s">
        <v>115</v>
      </c>
      <c r="G15" s="110">
        <f>M8</f>
        <v>4</v>
      </c>
      <c r="H15" s="200" t="s">
        <v>113</v>
      </c>
      <c r="I15" s="109">
        <f>M7</f>
        <v>82.500000000000028</v>
      </c>
      <c r="J15" s="201" t="s">
        <v>116</v>
      </c>
      <c r="K15" s="201" t="s">
        <v>114</v>
      </c>
      <c r="L15" s="202">
        <v>100</v>
      </c>
      <c r="M15" s="201">
        <f>(G15/I15)*100</f>
        <v>4.8484848484848468</v>
      </c>
      <c r="N15" s="203" t="s">
        <v>117</v>
      </c>
    </row>
    <row r="16" spans="1:23" ht="15.75" thickBot="1" x14ac:dyDescent="0.3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09">
        <f>M9</f>
        <v>0</v>
      </c>
      <c r="H16" s="204" t="s">
        <v>113</v>
      </c>
      <c r="I16" s="109">
        <f>M7</f>
        <v>82.500000000000028</v>
      </c>
      <c r="J16" s="205" t="s">
        <v>116</v>
      </c>
      <c r="K16" s="205" t="s">
        <v>114</v>
      </c>
      <c r="L16" s="206">
        <v>100</v>
      </c>
      <c r="M16" s="201">
        <f t="shared" ref="M16:M17" si="0">(G16/I16)*100</f>
        <v>0</v>
      </c>
      <c r="N16" s="207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10">
        <f>M10</f>
        <v>78.500000000000028</v>
      </c>
      <c r="H17" s="200" t="s">
        <v>113</v>
      </c>
      <c r="I17" s="109">
        <f>M7</f>
        <v>82.500000000000028</v>
      </c>
      <c r="J17" s="201" t="s">
        <v>116</v>
      </c>
      <c r="K17" s="201" t="s">
        <v>114</v>
      </c>
      <c r="L17" s="202">
        <v>100</v>
      </c>
      <c r="M17" s="201">
        <f t="shared" si="0"/>
        <v>95.151515151515156</v>
      </c>
      <c r="N17" s="203" t="s">
        <v>117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workbookViewId="0">
      <selection activeCell="B4" sqref="B4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82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OCTUBRE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81</v>
      </c>
      <c r="B6" s="287" t="s">
        <v>6</v>
      </c>
      <c r="C6" s="267" t="s">
        <v>80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88" t="s">
        <v>12</v>
      </c>
      <c r="C10" s="98">
        <f>'TOTAL PELIGROSOS SEDE HOSPITAL'!C234</f>
        <v>9345</v>
      </c>
      <c r="D10" s="99">
        <f>'TOTAL PELIGROSOS SEDE HOSPITAL'!D234</f>
        <v>5941.7400000000007</v>
      </c>
    </row>
    <row r="11" spans="1:5" x14ac:dyDescent="0.25">
      <c r="A11" s="285"/>
      <c r="B11" s="89" t="s">
        <v>14</v>
      </c>
      <c r="C11" s="100">
        <f>'TOTAL PELIGROSOS SEDE HOSPITAL'!C235</f>
        <v>157</v>
      </c>
      <c r="D11" s="101">
        <f>'TOTAL PELIGROSOS SEDE HOSPITAL'!D235</f>
        <v>117.11999999999999</v>
      </c>
    </row>
    <row r="12" spans="1:5" x14ac:dyDescent="0.25">
      <c r="A12" s="285"/>
      <c r="B12" s="89" t="s">
        <v>24</v>
      </c>
      <c r="C12" s="100">
        <f>'TOTAL PELIGROSOS SEDE HOSPITAL'!C236</f>
        <v>136</v>
      </c>
      <c r="D12" s="101">
        <f>'TOTAL PELIGROSOS SEDE HOSPITAL'!D236</f>
        <v>482.2</v>
      </c>
    </row>
    <row r="13" spans="1:5" x14ac:dyDescent="0.25">
      <c r="A13" s="285"/>
      <c r="B13" s="90" t="s">
        <v>163</v>
      </c>
      <c r="C13" s="102">
        <f>'TOTAL PELIGROSOS SEDE HOSPITAL'!C237</f>
        <v>0</v>
      </c>
      <c r="D13" s="103">
        <f>'TOTAL PELIGROSOS SEDE HOSPITAL'!D237</f>
        <v>0</v>
      </c>
    </row>
    <row r="14" spans="1:5" ht="15.75" thickBot="1" x14ac:dyDescent="0.3">
      <c r="A14" s="286"/>
      <c r="B14" s="91" t="s">
        <v>27</v>
      </c>
      <c r="C14" s="104">
        <f>'TOTAL PELIGROSOS SEDE HOSPITAL'!C238</f>
        <v>239</v>
      </c>
      <c r="D14" s="105">
        <f>'TOTAL PELIGROSOS SEDE HOSPITAL'!D238</f>
        <v>369.2</v>
      </c>
      <c r="E14" s="92"/>
    </row>
    <row r="15" spans="1:5" ht="15.75" thickBot="1" x14ac:dyDescent="0.3">
      <c r="A15" s="300" t="s">
        <v>85</v>
      </c>
      <c r="B15" s="301"/>
      <c r="C15" s="106">
        <f>SUM(C10:C14)</f>
        <v>9877</v>
      </c>
      <c r="D15" s="107">
        <f>SUM(D10:D14)</f>
        <v>6910.26</v>
      </c>
    </row>
    <row r="16" spans="1:5" ht="15.75" thickBot="1" x14ac:dyDescent="0.3"/>
    <row r="17" spans="1:4" ht="15.75" thickBot="1" x14ac:dyDescent="0.3">
      <c r="A17" s="302" t="s">
        <v>84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HOSPIT'!C224</f>
        <v>6658</v>
      </c>
      <c r="D21" s="108">
        <f>'TOTAL NO PELIGROSOS SEDE HOSPIT'!D224</f>
        <v>3801.1</v>
      </c>
    </row>
    <row r="22" spans="1:4" x14ac:dyDescent="0.25">
      <c r="A22" s="285"/>
      <c r="B22" s="15" t="s">
        <v>67</v>
      </c>
      <c r="C22" s="61">
        <f>'TOTAL NO PELIGROSOS SEDE HOSPIT'!C225</f>
        <v>756.6</v>
      </c>
      <c r="D22" s="62">
        <f>'TOTAL NO PELIGROSOS SEDE HOSPIT'!D225</f>
        <v>399.64</v>
      </c>
    </row>
    <row r="23" spans="1:4" x14ac:dyDescent="0.25">
      <c r="A23" s="28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8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300" t="s">
        <v>85</v>
      </c>
      <c r="B25" s="301"/>
      <c r="C25" s="106">
        <f>SUM(C21:C24)</f>
        <v>7414.6</v>
      </c>
      <c r="D25" s="107">
        <f>SUM(D21:D24)</f>
        <v>4200.74</v>
      </c>
    </row>
    <row r="26" spans="1:4" ht="15.75" thickBot="1" x14ac:dyDescent="0.3"/>
    <row r="27" spans="1:4" ht="39.75" thickBot="1" x14ac:dyDescent="0.3">
      <c r="A27" s="297" t="s">
        <v>98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SUM(D15+D25)</f>
        <v>11111</v>
      </c>
    </row>
    <row r="29" spans="1:4" ht="15.75" thickBot="1" x14ac:dyDescent="0.3">
      <c r="A29" s="291" t="s">
        <v>95</v>
      </c>
      <c r="B29" s="292"/>
      <c r="C29" s="293"/>
      <c r="D29" s="110">
        <f>SUM(D10+D11+D12+D13)</f>
        <v>6541.06</v>
      </c>
    </row>
    <row r="30" spans="1:4" ht="15.75" thickBot="1" x14ac:dyDescent="0.3">
      <c r="A30" s="294" t="s">
        <v>97</v>
      </c>
      <c r="B30" s="295"/>
      <c r="C30" s="296"/>
      <c r="D30" s="109">
        <f>SUM(D22)</f>
        <v>399.64</v>
      </c>
    </row>
    <row r="31" spans="1:4" ht="15.75" thickBot="1" x14ac:dyDescent="0.3">
      <c r="A31" s="291" t="s">
        <v>96</v>
      </c>
      <c r="B31" s="292"/>
      <c r="C31" s="293"/>
      <c r="D31" s="110">
        <f>SUM(D21+D23+D24)</f>
        <v>3801.1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workbookViewId="0">
      <selection activeCell="B4" sqref="B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</row>
    <row r="2" spans="1:8" x14ac:dyDescent="0.25">
      <c r="A2" s="247" t="s">
        <v>2</v>
      </c>
      <c r="B2" s="247"/>
      <c r="C2" s="247"/>
      <c r="D2" s="247"/>
    </row>
    <row r="3" spans="1:8" x14ac:dyDescent="0.25">
      <c r="A3" s="303" t="s">
        <v>82</v>
      </c>
      <c r="B3" s="303"/>
      <c r="C3" s="303"/>
      <c r="D3" s="303"/>
    </row>
    <row r="4" spans="1:8" x14ac:dyDescent="0.25">
      <c r="A4" s="4" t="s">
        <v>3</v>
      </c>
      <c r="B4" s="114" t="str">
        <f>'PELIGROSOS SEDE HOSPTAL'!B3:C3</f>
        <v>OCTUBRE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90" t="s">
        <v>5</v>
      </c>
      <c r="B6" s="276" t="s">
        <v>6</v>
      </c>
      <c r="C6" s="267" t="s">
        <v>80</v>
      </c>
      <c r="D6" s="268"/>
    </row>
    <row r="7" spans="1:8" ht="15.75" thickBot="1" x14ac:dyDescent="0.3">
      <c r="A7" s="290"/>
      <c r="B7" s="276"/>
      <c r="C7" s="269"/>
      <c r="D7" s="270"/>
    </row>
    <row r="8" spans="1:8" ht="15.75" thickBot="1" x14ac:dyDescent="0.3">
      <c r="A8" s="290"/>
      <c r="B8" s="276"/>
      <c r="C8" s="271"/>
      <c r="D8" s="272"/>
      <c r="E8" s="6"/>
      <c r="F8" s="6"/>
      <c r="G8" s="6"/>
      <c r="H8" s="6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77" t="s">
        <v>133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7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7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7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7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77" t="s">
        <v>134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7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7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7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7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77" t="s">
        <v>135</v>
      </c>
      <c r="B20" s="10" t="s">
        <v>12</v>
      </c>
      <c r="C20" s="59">
        <f>'PELIGROSOS SEDE HOSPTAL'!DW19</f>
        <v>106</v>
      </c>
      <c r="D20" s="60">
        <f>'PELIGROSOS SEDE HOSPTAL'!DX19</f>
        <v>35.000000000000007</v>
      </c>
      <c r="E20" s="13"/>
      <c r="F20" s="13"/>
      <c r="G20" s="13"/>
      <c r="H20" s="13"/>
    </row>
    <row r="21" spans="1:8" ht="22.5" customHeight="1" x14ac:dyDescent="0.25">
      <c r="A21" s="27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7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7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7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80" t="s">
        <v>136</v>
      </c>
      <c r="B25" s="30" t="s">
        <v>12</v>
      </c>
      <c r="C25" s="69">
        <f>'PELIGROSOS SEDE HOSPTAL'!DW24</f>
        <v>100</v>
      </c>
      <c r="D25" s="70">
        <f>'PELIGROSOS SEDE HOSPTAL'!DX24</f>
        <v>31.04</v>
      </c>
      <c r="E25" s="13"/>
      <c r="F25" s="13"/>
      <c r="G25" s="13"/>
      <c r="H25" s="13"/>
    </row>
    <row r="26" spans="1:8" ht="22.5" customHeight="1" x14ac:dyDescent="0.25">
      <c r="A26" s="28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8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8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8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80" t="s">
        <v>32</v>
      </c>
      <c r="B30" s="10" t="s">
        <v>12</v>
      </c>
      <c r="C30" s="59">
        <f>'PELIGROSOS SEDE HOSPTAL'!DW29</f>
        <v>789</v>
      </c>
      <c r="D30" s="60">
        <f>'PELIGROSOS SEDE HOSPTAL'!DX29</f>
        <v>937.50000000000034</v>
      </c>
      <c r="E30" s="13"/>
      <c r="F30" s="13"/>
      <c r="G30" s="13"/>
      <c r="H30" s="13"/>
    </row>
    <row r="31" spans="1:8" ht="22.5" customHeight="1" x14ac:dyDescent="0.25">
      <c r="A31" s="281"/>
      <c r="B31" s="15" t="s">
        <v>14</v>
      </c>
      <c r="C31" s="61">
        <f>'PELIGROSOS SEDE HOSPTAL'!DW30</f>
        <v>5</v>
      </c>
      <c r="D31" s="62">
        <f>'PELIGROSOS SEDE HOSPTAL'!DX30</f>
        <v>2.2999999999999998</v>
      </c>
      <c r="E31" s="13"/>
      <c r="F31" s="13"/>
      <c r="G31" s="13"/>
      <c r="H31" s="13"/>
    </row>
    <row r="32" spans="1:8" ht="22.5" customHeight="1" x14ac:dyDescent="0.25">
      <c r="A32" s="281"/>
      <c r="B32" s="19" t="s">
        <v>24</v>
      </c>
      <c r="C32" s="63">
        <f>'PELIGROSOS SEDE HOSPTAL'!DW31</f>
        <v>0</v>
      </c>
      <c r="D32" s="64">
        <f>'PELIGROSOS SEDE HOSPTAL'!DX31</f>
        <v>0</v>
      </c>
      <c r="E32" s="13"/>
      <c r="F32" s="13"/>
      <c r="G32" s="13"/>
      <c r="H32" s="13"/>
    </row>
    <row r="33" spans="1:8" ht="22.5" customHeight="1" x14ac:dyDescent="0.25">
      <c r="A33" s="28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82"/>
      <c r="B34" s="27" t="s">
        <v>27</v>
      </c>
      <c r="C34" s="67">
        <f>'PELIGROSOS SEDE HOSPTAL'!DW33</f>
        <v>34</v>
      </c>
      <c r="D34" s="68">
        <f>'PELIGROSOS SEDE HOSPTAL'!DX33</f>
        <v>56.699999999999996</v>
      </c>
      <c r="E34" s="13"/>
      <c r="F34" s="13"/>
      <c r="G34" s="13"/>
      <c r="H34" s="13"/>
    </row>
    <row r="35" spans="1:8" ht="22.5" customHeight="1" x14ac:dyDescent="0.25">
      <c r="A35" s="280" t="s">
        <v>33</v>
      </c>
      <c r="B35" s="30" t="s">
        <v>12</v>
      </c>
      <c r="C35" s="69">
        <f>'PELIGROSOS SEDE HOSPTAL'!DW34</f>
        <v>585</v>
      </c>
      <c r="D35" s="70">
        <f>'PELIGROSOS SEDE HOSPTAL'!DX34</f>
        <v>571.59999999999991</v>
      </c>
      <c r="E35" s="13"/>
      <c r="F35" s="13"/>
      <c r="G35" s="13"/>
      <c r="H35" s="13"/>
    </row>
    <row r="36" spans="1:8" ht="22.5" customHeight="1" x14ac:dyDescent="0.25">
      <c r="A36" s="281"/>
      <c r="B36" s="19" t="s">
        <v>14</v>
      </c>
      <c r="C36" s="63">
        <f>'PELIGROSOS SEDE HOSPTAL'!DW35</f>
        <v>20</v>
      </c>
      <c r="D36" s="64">
        <f>'PELIGROSOS SEDE HOSPTAL'!DX35</f>
        <v>27.900000000000002</v>
      </c>
      <c r="E36" s="13"/>
      <c r="F36" s="13"/>
      <c r="G36" s="13"/>
      <c r="H36" s="13"/>
    </row>
    <row r="37" spans="1:8" ht="22.5" customHeight="1" x14ac:dyDescent="0.25">
      <c r="A37" s="281"/>
      <c r="B37" s="15" t="s">
        <v>24</v>
      </c>
      <c r="C37" s="61">
        <f>'PELIGROSOS SEDE HOSPTAL'!DW36</f>
        <v>0</v>
      </c>
      <c r="D37" s="62">
        <f>'PELIGROSOS SEDE HOSPTAL'!DX36</f>
        <v>0</v>
      </c>
      <c r="E37" s="13"/>
      <c r="F37" s="13"/>
      <c r="G37" s="13"/>
      <c r="H37" s="13"/>
    </row>
    <row r="38" spans="1:8" ht="22.5" customHeight="1" x14ac:dyDescent="0.25">
      <c r="A38" s="28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82"/>
      <c r="B39" s="38" t="s">
        <v>27</v>
      </c>
      <c r="C39" s="73">
        <f>'PELIGROSOS SEDE HOSPTAL'!DW38</f>
        <v>9</v>
      </c>
      <c r="D39" s="74">
        <f>'PELIGROSOS SEDE HOSPTAL'!DX38</f>
        <v>27.6</v>
      </c>
      <c r="E39" s="13"/>
      <c r="F39" s="13"/>
      <c r="G39" s="13"/>
      <c r="H39" s="13"/>
    </row>
    <row r="40" spans="1:8" ht="22.5" customHeight="1" x14ac:dyDescent="0.25">
      <c r="A40" s="280" t="s">
        <v>34</v>
      </c>
      <c r="B40" s="10" t="s">
        <v>12</v>
      </c>
      <c r="C40" s="84">
        <f>'PELIGROSOS SEDE HOSPTAL'!DW39</f>
        <v>1</v>
      </c>
      <c r="D40" s="60">
        <f>'PELIGROSOS SEDE HOSPTAL'!DX39</f>
        <v>10.5</v>
      </c>
      <c r="E40" s="13"/>
      <c r="F40" s="13"/>
      <c r="G40" s="13"/>
      <c r="H40" s="13"/>
    </row>
    <row r="41" spans="1:8" ht="22.5" customHeight="1" x14ac:dyDescent="0.25">
      <c r="A41" s="28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8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8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8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7" t="s">
        <v>0</v>
      </c>
      <c r="B46" s="247"/>
      <c r="C46" s="247"/>
      <c r="D46" s="247"/>
    </row>
    <row r="47" spans="1:8" x14ac:dyDescent="0.25">
      <c r="A47" s="247" t="s">
        <v>2</v>
      </c>
      <c r="B47" s="247"/>
      <c r="C47" s="247"/>
      <c r="D47" s="247"/>
    </row>
    <row r="48" spans="1:8" x14ac:dyDescent="0.25">
      <c r="A48" s="303" t="s">
        <v>82</v>
      </c>
      <c r="B48" s="303"/>
      <c r="C48" s="303"/>
      <c r="D48" s="303"/>
    </row>
    <row r="49" spans="1:4" x14ac:dyDescent="0.25">
      <c r="A49" s="49" t="s">
        <v>3</v>
      </c>
      <c r="B49" s="96" t="str">
        <f>B4</f>
        <v>OCTUBRE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84" t="s">
        <v>5</v>
      </c>
      <c r="B51" s="287" t="s">
        <v>6</v>
      </c>
      <c r="C51" s="267" t="s">
        <v>80</v>
      </c>
      <c r="D51" s="268"/>
    </row>
    <row r="52" spans="1:4" ht="15.75" customHeight="1" x14ac:dyDescent="0.25">
      <c r="A52" s="285"/>
      <c r="B52" s="288"/>
      <c r="C52" s="269"/>
      <c r="D52" s="270"/>
    </row>
    <row r="53" spans="1:4" ht="15.75" customHeight="1" thickBot="1" x14ac:dyDescent="0.3">
      <c r="A53" s="285"/>
      <c r="B53" s="288"/>
      <c r="C53" s="271"/>
      <c r="D53" s="272"/>
    </row>
    <row r="54" spans="1:4" ht="27" thickBot="1" x14ac:dyDescent="0.3">
      <c r="A54" s="286"/>
      <c r="B54" s="289"/>
      <c r="C54" s="57" t="s">
        <v>10</v>
      </c>
      <c r="D54" s="58" t="s">
        <v>11</v>
      </c>
    </row>
    <row r="55" spans="1:4" ht="22.5" customHeight="1" x14ac:dyDescent="0.25">
      <c r="A55" s="280" t="s">
        <v>35</v>
      </c>
      <c r="B55" s="10" t="s">
        <v>12</v>
      </c>
      <c r="C55" s="84">
        <f>'PELIGROSOS SEDE HOSPTAL'!DW53</f>
        <v>1278</v>
      </c>
      <c r="D55" s="60">
        <f>'PELIGROSOS SEDE HOSPTAL'!DX53</f>
        <v>664.49999999999989</v>
      </c>
    </row>
    <row r="56" spans="1:4" ht="22.5" customHeight="1" x14ac:dyDescent="0.25">
      <c r="A56" s="281"/>
      <c r="B56" s="15" t="s">
        <v>14</v>
      </c>
      <c r="C56" s="82">
        <f>'PELIGROSOS SEDE HOSPTAL'!DW54</f>
        <v>27</v>
      </c>
      <c r="D56" s="83">
        <f>'PELIGROSOS SEDE HOSPTAL'!DX54</f>
        <v>32.900000000000006</v>
      </c>
    </row>
    <row r="57" spans="1:4" ht="22.5" customHeight="1" x14ac:dyDescent="0.25">
      <c r="A57" s="281"/>
      <c r="B57" s="19" t="s">
        <v>24</v>
      </c>
      <c r="C57" s="63">
        <f>'PELIGROSOS SEDE HOSPTAL'!DW55</f>
        <v>63</v>
      </c>
      <c r="D57" s="64">
        <f>'PELIGROSOS SEDE HOSPTAL'!DX55</f>
        <v>392.90000000000003</v>
      </c>
    </row>
    <row r="58" spans="1:4" ht="22.5" customHeight="1" x14ac:dyDescent="0.25">
      <c r="A58" s="28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82"/>
      <c r="B59" s="27" t="s">
        <v>27</v>
      </c>
      <c r="C59" s="67">
        <f>'PELIGROSOS SEDE HOSPTAL'!DW57</f>
        <v>49</v>
      </c>
      <c r="D59" s="68">
        <f>'PELIGROSOS SEDE HOSPTAL'!DX57</f>
        <v>59.399999999999991</v>
      </c>
    </row>
    <row r="60" spans="1:4" ht="22.5" customHeight="1" x14ac:dyDescent="0.25">
      <c r="A60" s="280" t="s">
        <v>36</v>
      </c>
      <c r="B60" s="30" t="s">
        <v>12</v>
      </c>
      <c r="C60" s="69">
        <f>'PELIGROSOS SEDE HOSPTAL'!DW58</f>
        <v>458</v>
      </c>
      <c r="D60" s="70">
        <f>'PELIGROSOS SEDE HOSPTAL'!DX58</f>
        <v>303.19999999999987</v>
      </c>
    </row>
    <row r="61" spans="1:4" ht="22.5" customHeight="1" x14ac:dyDescent="0.25">
      <c r="A61" s="281"/>
      <c r="B61" s="19" t="s">
        <v>14</v>
      </c>
      <c r="C61" s="63">
        <f>'PELIGROSOS SEDE HOSPTAL'!DW59</f>
        <v>9</v>
      </c>
      <c r="D61" s="64">
        <f>'PELIGROSOS SEDE HOSPTAL'!DX59</f>
        <v>5.0999999999999996</v>
      </c>
    </row>
    <row r="62" spans="1:4" ht="22.5" customHeight="1" x14ac:dyDescent="0.25">
      <c r="A62" s="281"/>
      <c r="B62" s="15" t="s">
        <v>24</v>
      </c>
      <c r="C62" s="61">
        <f>'PELIGROSOS SEDE HOSPTAL'!DW60</f>
        <v>18</v>
      </c>
      <c r="D62" s="62">
        <f>'PELIGROSOS SEDE HOSPTAL'!DX60</f>
        <v>25.2</v>
      </c>
    </row>
    <row r="63" spans="1:4" ht="22.5" customHeight="1" x14ac:dyDescent="0.25">
      <c r="A63" s="28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82"/>
      <c r="B64" s="38" t="s">
        <v>39</v>
      </c>
      <c r="C64" s="73">
        <f>'PELIGROSOS SEDE HOSPTAL'!DW62</f>
        <v>16</v>
      </c>
      <c r="D64" s="74">
        <f>'PELIGROSOS SEDE HOSPTAL'!DX62</f>
        <v>17.899999999999999</v>
      </c>
    </row>
    <row r="65" spans="1:5" ht="22.5" customHeight="1" x14ac:dyDescent="0.25">
      <c r="A65" s="280" t="s">
        <v>37</v>
      </c>
      <c r="B65" s="10" t="s">
        <v>12</v>
      </c>
      <c r="C65" s="59">
        <f>'PELIGROSOS SEDE HOSPTAL'!DW63</f>
        <v>21</v>
      </c>
      <c r="D65" s="60">
        <f>'PELIGROSOS SEDE HOSPTAL'!DX63</f>
        <v>9.8000000000000007</v>
      </c>
    </row>
    <row r="66" spans="1:5" ht="22.5" customHeight="1" x14ac:dyDescent="0.25">
      <c r="A66" s="28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81"/>
      <c r="B67" s="19" t="s">
        <v>24</v>
      </c>
      <c r="C67" s="63">
        <f>'PELIGROSOS SEDE HOSPTAL'!DW65</f>
        <v>22</v>
      </c>
      <c r="D67" s="64">
        <f>'PELIGROSOS SEDE HOSPTAL'!DX65</f>
        <v>15.2</v>
      </c>
    </row>
    <row r="68" spans="1:5" ht="22.5" customHeight="1" x14ac:dyDescent="0.25">
      <c r="A68" s="28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8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8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80" t="s">
        <v>38</v>
      </c>
      <c r="B71" s="10" t="s">
        <v>12</v>
      </c>
      <c r="C71" s="59">
        <f>'PELIGROSOS SEDE HOSPTAL'!DW69</f>
        <v>196</v>
      </c>
      <c r="D71" s="60">
        <f>'PELIGROSOS SEDE HOSPTAL'!DX69</f>
        <v>127.99999999999999</v>
      </c>
    </row>
    <row r="72" spans="1:5" ht="22.5" customHeight="1" x14ac:dyDescent="0.25">
      <c r="A72" s="281"/>
      <c r="B72" s="15" t="s">
        <v>14</v>
      </c>
      <c r="C72" s="61">
        <f>'PELIGROSOS SEDE HOSPTAL'!DW70</f>
        <v>12</v>
      </c>
      <c r="D72" s="62">
        <f>'PELIGROSOS SEDE HOSPTAL'!DX70</f>
        <v>6.8000000000000007</v>
      </c>
    </row>
    <row r="73" spans="1:5" ht="22.5" customHeight="1" x14ac:dyDescent="0.25">
      <c r="A73" s="281"/>
      <c r="B73" s="19" t="s">
        <v>24</v>
      </c>
      <c r="C73" s="63">
        <f>'PELIGROSOS SEDE HOSPTAL'!DW71</f>
        <v>28</v>
      </c>
      <c r="D73" s="64">
        <f>'PELIGROSOS SEDE HOSPTAL'!DX71</f>
        <v>39.099999999999994</v>
      </c>
    </row>
    <row r="74" spans="1:5" ht="22.5" customHeight="1" x14ac:dyDescent="0.25">
      <c r="A74" s="28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81"/>
      <c r="B75" s="19" t="s">
        <v>27</v>
      </c>
      <c r="C75" s="71">
        <f>'PELIGROSOS SEDE HOSPTAL'!DW73</f>
        <v>4</v>
      </c>
      <c r="D75" s="72">
        <f>'PELIGROSOS SEDE HOSPTAL'!DX73</f>
        <v>1.7000000000000002</v>
      </c>
    </row>
    <row r="76" spans="1:5" ht="22.5" customHeight="1" thickBot="1" x14ac:dyDescent="0.3">
      <c r="A76" s="28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80" t="s">
        <v>40</v>
      </c>
      <c r="B77" s="51" t="s">
        <v>12</v>
      </c>
      <c r="C77" s="80">
        <f>'PELIGROSOS SEDE HOSPTAL'!DW75</f>
        <v>30</v>
      </c>
      <c r="D77" s="81">
        <f>'PELIGROSOS SEDE HOSPTAL'!DX75</f>
        <v>18.100000000000001</v>
      </c>
    </row>
    <row r="78" spans="1:5" ht="22.5" customHeight="1" x14ac:dyDescent="0.25">
      <c r="A78" s="28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8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8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82"/>
      <c r="B81" s="27" t="s">
        <v>27</v>
      </c>
      <c r="C81" s="67">
        <f>'PELIGROSOS SEDE HOSPTAL'!DW79</f>
        <v>3</v>
      </c>
      <c r="D81" s="68">
        <f>'PELIGROSOS SEDE HOSPTAL'!DX79</f>
        <v>3</v>
      </c>
    </row>
    <row r="82" spans="1:4" ht="22.5" customHeight="1" x14ac:dyDescent="0.25">
      <c r="A82" s="280" t="s">
        <v>41</v>
      </c>
      <c r="B82" s="30" t="s">
        <v>12</v>
      </c>
      <c r="C82" s="82">
        <f>'PELIGROSOS SEDE HOSPTAL'!DW80</f>
        <v>5</v>
      </c>
      <c r="D82" s="83">
        <f>'PELIGROSOS SEDE HOSPTAL'!DX80</f>
        <v>1.4</v>
      </c>
    </row>
    <row r="83" spans="1:4" ht="22.5" customHeight="1" x14ac:dyDescent="0.25">
      <c r="A83" s="28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8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8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8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7" t="s">
        <v>0</v>
      </c>
      <c r="B90" s="247"/>
      <c r="C90" s="247"/>
      <c r="D90" s="247"/>
    </row>
    <row r="91" spans="1:4" x14ac:dyDescent="0.25">
      <c r="A91" s="247" t="s">
        <v>2</v>
      </c>
      <c r="B91" s="247"/>
      <c r="C91" s="247"/>
      <c r="D91" s="247"/>
    </row>
    <row r="92" spans="1:4" x14ac:dyDescent="0.25">
      <c r="A92" s="303" t="s">
        <v>82</v>
      </c>
      <c r="B92" s="303"/>
      <c r="C92" s="303"/>
      <c r="D92" s="303"/>
    </row>
    <row r="93" spans="1:4" x14ac:dyDescent="0.25">
      <c r="A93" s="49" t="s">
        <v>3</v>
      </c>
      <c r="B93" s="96" t="str">
        <f>B4</f>
        <v>OCTUBRE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84" t="s">
        <v>5</v>
      </c>
      <c r="B95" s="287" t="s">
        <v>6</v>
      </c>
      <c r="C95" s="267" t="s">
        <v>80</v>
      </c>
      <c r="D95" s="268"/>
    </row>
    <row r="96" spans="1:4" ht="15.75" customHeight="1" x14ac:dyDescent="0.25">
      <c r="A96" s="285"/>
      <c r="B96" s="288"/>
      <c r="C96" s="269"/>
      <c r="D96" s="270"/>
    </row>
    <row r="97" spans="1:4" ht="15.75" customHeight="1" thickBot="1" x14ac:dyDescent="0.3">
      <c r="A97" s="285"/>
      <c r="B97" s="288"/>
      <c r="C97" s="271"/>
      <c r="D97" s="272"/>
    </row>
    <row r="98" spans="1:4" ht="27" thickBot="1" x14ac:dyDescent="0.3">
      <c r="A98" s="286"/>
      <c r="B98" s="289"/>
      <c r="C98" s="57" t="s">
        <v>10</v>
      </c>
      <c r="D98" s="58" t="s">
        <v>11</v>
      </c>
    </row>
    <row r="99" spans="1:4" ht="22.5" customHeight="1" x14ac:dyDescent="0.25">
      <c r="A99" s="27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7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7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7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7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80" t="s">
        <v>43</v>
      </c>
      <c r="B104" s="30" t="s">
        <v>12</v>
      </c>
      <c r="C104" s="69">
        <f>'PELIGROSOS SEDE HOSPTAL'!DW101</f>
        <v>31</v>
      </c>
      <c r="D104" s="70">
        <f>'PELIGROSOS SEDE HOSPTAL'!DX101</f>
        <v>15.700000000000005</v>
      </c>
    </row>
    <row r="105" spans="1:4" ht="22.5" customHeight="1" x14ac:dyDescent="0.25">
      <c r="A105" s="281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8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8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8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8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8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8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8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8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8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8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8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8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8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80" t="s">
        <v>46</v>
      </c>
      <c r="B119" s="10" t="s">
        <v>12</v>
      </c>
      <c r="C119" s="59">
        <f>'PELIGROSOS SEDE HOSPTAL'!DW116</f>
        <v>116</v>
      </c>
      <c r="D119" s="60">
        <f>'PELIGROSOS SEDE HOSPTAL'!DX116</f>
        <v>140.20000000000002</v>
      </c>
    </row>
    <row r="120" spans="1:4" ht="22.5" customHeight="1" x14ac:dyDescent="0.25">
      <c r="A120" s="28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8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8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8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8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8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8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8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8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77" t="s">
        <v>48</v>
      </c>
      <c r="B129" s="10" t="s">
        <v>12</v>
      </c>
      <c r="C129" s="84">
        <f>'PELIGROSOS SEDE HOSPTAL'!DW126</f>
        <v>1468</v>
      </c>
      <c r="D129" s="60">
        <f>'PELIGROSOS SEDE HOSPTAL'!DX126</f>
        <v>889.9</v>
      </c>
    </row>
    <row r="130" spans="1:4" ht="22.5" customHeight="1" x14ac:dyDescent="0.25">
      <c r="A130" s="278"/>
      <c r="B130" s="15" t="s">
        <v>14</v>
      </c>
      <c r="C130" s="77">
        <f>'PELIGROSOS SEDE HOSPTAL'!DW127</f>
        <v>29</v>
      </c>
      <c r="D130" s="62">
        <f>'PELIGROSOS SEDE HOSPTAL'!DX127</f>
        <v>16.799999999999997</v>
      </c>
    </row>
    <row r="131" spans="1:4" ht="22.5" customHeight="1" x14ac:dyDescent="0.25">
      <c r="A131" s="278"/>
      <c r="B131" s="19" t="s">
        <v>24</v>
      </c>
      <c r="C131" s="76">
        <f>'PELIGROSOS SEDE HOSPTAL'!DW128</f>
        <v>2</v>
      </c>
      <c r="D131" s="64">
        <f>'PELIGROSOS SEDE HOSPTAL'!DX128</f>
        <v>4.5</v>
      </c>
    </row>
    <row r="132" spans="1:4" ht="22.5" customHeight="1" x14ac:dyDescent="0.25">
      <c r="A132" s="27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79"/>
      <c r="B133" s="27" t="s">
        <v>27</v>
      </c>
      <c r="C133" s="86">
        <f>'PELIGROSOS SEDE HOSPTAL'!DW130</f>
        <v>61</v>
      </c>
      <c r="D133" s="68">
        <f>'PELIGROSOS SEDE HOSPTAL'!DX130</f>
        <v>73.799999999999983</v>
      </c>
    </row>
    <row r="134" spans="1:4" x14ac:dyDescent="0.25">
      <c r="A134" s="47"/>
      <c r="B134" s="47"/>
      <c r="C134" s="47"/>
    </row>
    <row r="135" spans="1:4" x14ac:dyDescent="0.25">
      <c r="A135" s="247" t="s">
        <v>0</v>
      </c>
      <c r="B135" s="247"/>
      <c r="C135" s="247"/>
      <c r="D135" s="247"/>
    </row>
    <row r="136" spans="1:4" x14ac:dyDescent="0.25">
      <c r="A136" s="247" t="s">
        <v>2</v>
      </c>
      <c r="B136" s="247"/>
      <c r="C136" s="247"/>
      <c r="D136" s="247"/>
    </row>
    <row r="137" spans="1:4" x14ac:dyDescent="0.25">
      <c r="A137" s="303" t="s">
        <v>82</v>
      </c>
      <c r="B137" s="303"/>
      <c r="C137" s="303"/>
      <c r="D137" s="303"/>
    </row>
    <row r="138" spans="1:4" x14ac:dyDescent="0.25">
      <c r="A138" s="49" t="s">
        <v>3</v>
      </c>
      <c r="B138" s="96" t="str">
        <f>B4</f>
        <v>OCTUBRE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84" t="s">
        <v>5</v>
      </c>
      <c r="B140" s="287" t="s">
        <v>6</v>
      </c>
      <c r="C140" s="267" t="s">
        <v>80</v>
      </c>
      <c r="D140" s="268"/>
    </row>
    <row r="141" spans="1:4" ht="15.75" customHeight="1" x14ac:dyDescent="0.25">
      <c r="A141" s="285"/>
      <c r="B141" s="288"/>
      <c r="C141" s="269"/>
      <c r="D141" s="270"/>
    </row>
    <row r="142" spans="1:4" ht="15.75" customHeight="1" thickBot="1" x14ac:dyDescent="0.3">
      <c r="A142" s="285"/>
      <c r="B142" s="288"/>
      <c r="C142" s="271"/>
      <c r="D142" s="272"/>
    </row>
    <row r="143" spans="1:4" ht="27" thickBot="1" x14ac:dyDescent="0.3">
      <c r="A143" s="286"/>
      <c r="B143" s="289"/>
      <c r="C143" s="57" t="s">
        <v>10</v>
      </c>
      <c r="D143" s="58" t="s">
        <v>11</v>
      </c>
    </row>
    <row r="144" spans="1:4" ht="22.5" customHeight="1" x14ac:dyDescent="0.25">
      <c r="A144" s="277" t="s">
        <v>49</v>
      </c>
      <c r="B144" s="10" t="s">
        <v>12</v>
      </c>
      <c r="C144" s="59">
        <f>'PELIGROSOS SEDE HOSPTAL'!DW140</f>
        <v>262</v>
      </c>
      <c r="D144" s="60">
        <f>'PELIGROSOS SEDE HOSPTAL'!DX140</f>
        <v>217.29999999999993</v>
      </c>
    </row>
    <row r="145" spans="1:4" ht="22.5" customHeight="1" x14ac:dyDescent="0.25">
      <c r="A145" s="278"/>
      <c r="B145" s="15" t="s">
        <v>14</v>
      </c>
      <c r="C145" s="61">
        <f>'PELIGROSOS SEDE HOSPTAL'!DW141</f>
        <v>1</v>
      </c>
      <c r="D145" s="62">
        <f>'PELIGROSOS SEDE HOSPTAL'!DX141</f>
        <v>0.6</v>
      </c>
    </row>
    <row r="146" spans="1:4" ht="22.5" customHeight="1" x14ac:dyDescent="0.25">
      <c r="A146" s="278"/>
      <c r="B146" s="19" t="s">
        <v>24</v>
      </c>
      <c r="C146" s="63">
        <f>'PELIGROSOS SEDE HOSPTAL'!DW142</f>
        <v>2</v>
      </c>
      <c r="D146" s="64">
        <f>'PELIGROSOS SEDE HOSPTAL'!DX142</f>
        <v>3.3</v>
      </c>
    </row>
    <row r="147" spans="1:4" ht="22.5" customHeight="1" x14ac:dyDescent="0.25">
      <c r="A147" s="27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79"/>
      <c r="B148" s="27" t="s">
        <v>27</v>
      </c>
      <c r="C148" s="67">
        <f>'PELIGROSOS SEDE HOSPTAL'!DW144</f>
        <v>2</v>
      </c>
      <c r="D148" s="68">
        <f>'PELIGROSOS SEDE HOSPTAL'!DX144</f>
        <v>3.5</v>
      </c>
    </row>
    <row r="149" spans="1:4" ht="22.5" customHeight="1" x14ac:dyDescent="0.25">
      <c r="A149" s="280" t="s">
        <v>50</v>
      </c>
      <c r="B149" s="30" t="s">
        <v>12</v>
      </c>
      <c r="C149" s="69">
        <f>'PELIGROSOS SEDE HOSPTAL'!DW145</f>
        <v>62</v>
      </c>
      <c r="D149" s="70">
        <f>'PELIGROSOS SEDE HOSPTAL'!DX145</f>
        <v>22.1</v>
      </c>
    </row>
    <row r="150" spans="1:4" ht="22.5" customHeight="1" x14ac:dyDescent="0.25">
      <c r="A150" s="28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8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8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8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77" t="s">
        <v>51</v>
      </c>
      <c r="B154" s="10" t="s">
        <v>12</v>
      </c>
      <c r="C154" s="59">
        <f>'PELIGROSOS SEDE HOSPTAL'!DW150</f>
        <v>396</v>
      </c>
      <c r="D154" s="60">
        <f>'PELIGROSOS SEDE HOSPTAL'!DX150</f>
        <v>187.50000000000003</v>
      </c>
    </row>
    <row r="155" spans="1:4" ht="22.5" customHeight="1" x14ac:dyDescent="0.25">
      <c r="A155" s="278"/>
      <c r="B155" s="15" t="s">
        <v>14</v>
      </c>
      <c r="C155" s="61">
        <f>'PELIGROSOS SEDE HOSPTAL'!DW151</f>
        <v>4</v>
      </c>
      <c r="D155" s="62">
        <f>'PELIGROSOS SEDE HOSPTAL'!DX151</f>
        <v>1.6</v>
      </c>
    </row>
    <row r="156" spans="1:4" ht="22.5" customHeight="1" x14ac:dyDescent="0.25">
      <c r="A156" s="27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7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79"/>
      <c r="B158" s="27" t="s">
        <v>27</v>
      </c>
      <c r="C158" s="67">
        <f>'PELIGROSOS SEDE HOSPTAL'!DW154</f>
        <v>4</v>
      </c>
      <c r="D158" s="68">
        <f>'PELIGROSOS SEDE HOSPTAL'!DX154</f>
        <v>6.2</v>
      </c>
    </row>
    <row r="159" spans="1:4" ht="22.5" customHeight="1" x14ac:dyDescent="0.25">
      <c r="A159" s="277" t="s">
        <v>52</v>
      </c>
      <c r="B159" s="30" t="s">
        <v>12</v>
      </c>
      <c r="C159" s="69">
        <f>'PELIGROSOS SEDE HOSPTAL'!DW155</f>
        <v>1625</v>
      </c>
      <c r="D159" s="70">
        <f>'PELIGROSOS SEDE HOSPTAL'!DX155</f>
        <v>768.50000000000011</v>
      </c>
    </row>
    <row r="160" spans="1:4" ht="22.5" customHeight="1" x14ac:dyDescent="0.25">
      <c r="A160" s="278"/>
      <c r="B160" s="19" t="s">
        <v>14</v>
      </c>
      <c r="C160" s="63">
        <f>'PELIGROSOS SEDE HOSPTAL'!DW156</f>
        <v>7</v>
      </c>
      <c r="D160" s="64">
        <f>'PELIGROSOS SEDE HOSPTAL'!DX156</f>
        <v>3.2</v>
      </c>
    </row>
    <row r="161" spans="1:4" ht="22.5" customHeight="1" x14ac:dyDescent="0.25">
      <c r="A161" s="27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7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79"/>
      <c r="B163" s="38" t="s">
        <v>27</v>
      </c>
      <c r="C163" s="65">
        <f>'PELIGROSOS SEDE HOSPTAL'!DW159</f>
        <v>16</v>
      </c>
      <c r="D163" s="66">
        <f>'PELIGROSOS SEDE HOSPTAL'!DX159</f>
        <v>29.200000000000003</v>
      </c>
    </row>
    <row r="164" spans="1:4" ht="22.5" customHeight="1" x14ac:dyDescent="0.25">
      <c r="A164" s="277" t="s">
        <v>53</v>
      </c>
      <c r="B164" s="10" t="s">
        <v>12</v>
      </c>
      <c r="C164" s="59">
        <f>'PELIGROSOS SEDE HOSPTAL'!DW160</f>
        <v>506</v>
      </c>
      <c r="D164" s="60">
        <f>'PELIGROSOS SEDE HOSPTAL'!DX160</f>
        <v>292.60000000000008</v>
      </c>
    </row>
    <row r="165" spans="1:4" ht="22.5" customHeight="1" x14ac:dyDescent="0.25">
      <c r="A165" s="278"/>
      <c r="B165" s="15" t="s">
        <v>14</v>
      </c>
      <c r="C165" s="61">
        <f>'PELIGROSOS SEDE HOSPTAL'!DW161</f>
        <v>4</v>
      </c>
      <c r="D165" s="62">
        <f>'PELIGROSOS SEDE HOSPTAL'!DX161</f>
        <v>2</v>
      </c>
    </row>
    <row r="166" spans="1:4" ht="22.5" customHeight="1" x14ac:dyDescent="0.25">
      <c r="A166" s="27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7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79"/>
      <c r="B168" s="27" t="s">
        <v>54</v>
      </c>
      <c r="C168" s="67">
        <f>'PELIGROSOS SEDE HOSPTAL'!DW164</f>
        <v>11</v>
      </c>
      <c r="D168" s="68">
        <f>'PELIGROSOS SEDE HOSPTAL'!DX164</f>
        <v>20.100000000000001</v>
      </c>
    </row>
    <row r="169" spans="1:4" ht="22.5" customHeight="1" x14ac:dyDescent="0.25">
      <c r="A169" s="277" t="s">
        <v>55</v>
      </c>
      <c r="B169" s="30" t="s">
        <v>12</v>
      </c>
      <c r="C169" s="69">
        <f>'PELIGROSOS SEDE HOSPTAL'!DW165</f>
        <v>527</v>
      </c>
      <c r="D169" s="70">
        <f>'PELIGROSOS SEDE HOSPTAL'!DX165</f>
        <v>252.10000000000011</v>
      </c>
    </row>
    <row r="170" spans="1:4" ht="22.5" customHeight="1" x14ac:dyDescent="0.25">
      <c r="A170" s="278"/>
      <c r="B170" s="19" t="s">
        <v>14</v>
      </c>
      <c r="C170" s="63">
        <f>'PELIGROSOS SEDE HOSPTAL'!DW166</f>
        <v>21</v>
      </c>
      <c r="D170" s="64">
        <f>'PELIGROSOS SEDE HOSPTAL'!DX166</f>
        <v>10</v>
      </c>
    </row>
    <row r="171" spans="1:4" ht="22.5" customHeight="1" x14ac:dyDescent="0.25">
      <c r="A171" s="278"/>
      <c r="B171" s="15" t="s">
        <v>24</v>
      </c>
      <c r="C171" s="61">
        <f>'PELIGROSOS SEDE HOSPTAL'!DW167</f>
        <v>0</v>
      </c>
      <c r="D171" s="62">
        <f>'PELIGROSOS SEDE HOSPTAL'!DX167</f>
        <v>0</v>
      </c>
    </row>
    <row r="172" spans="1:4" ht="22.5" customHeight="1" x14ac:dyDescent="0.25">
      <c r="A172" s="27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79"/>
      <c r="B173" s="38" t="s">
        <v>27</v>
      </c>
      <c r="C173" s="73">
        <f>'PELIGROSOS SEDE HOSPTAL'!DW169</f>
        <v>13</v>
      </c>
      <c r="D173" s="74">
        <f>'PELIGROSOS SEDE HOSPTAL'!DX169</f>
        <v>25.5</v>
      </c>
    </row>
    <row r="174" spans="1:4" ht="22.5" customHeight="1" x14ac:dyDescent="0.25">
      <c r="A174" s="277" t="s">
        <v>56</v>
      </c>
      <c r="B174" s="10" t="s">
        <v>12</v>
      </c>
      <c r="C174" s="84">
        <f>'PELIGROSOS SEDE HOSPTAL'!DW170</f>
        <v>111</v>
      </c>
      <c r="D174" s="60">
        <f>'PELIGROSOS SEDE HOSPTAL'!DX170</f>
        <v>47.2</v>
      </c>
    </row>
    <row r="175" spans="1:4" ht="22.5" customHeight="1" x14ac:dyDescent="0.25">
      <c r="A175" s="278"/>
      <c r="B175" s="15" t="s">
        <v>14</v>
      </c>
      <c r="C175" s="77">
        <f>'PELIGROSOS SEDE HOSPTAL'!DW171</f>
        <v>3</v>
      </c>
      <c r="D175" s="62">
        <f>'PELIGROSOS SEDE HOSPTAL'!DX171</f>
        <v>1.02</v>
      </c>
    </row>
    <row r="176" spans="1:4" ht="22.5" customHeight="1" x14ac:dyDescent="0.25">
      <c r="A176" s="27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7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7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7" t="s">
        <v>0</v>
      </c>
      <c r="B180" s="247"/>
      <c r="C180" s="247"/>
      <c r="D180" s="247"/>
    </row>
    <row r="181" spans="1:4" x14ac:dyDescent="0.25">
      <c r="A181" s="247" t="s">
        <v>2</v>
      </c>
      <c r="B181" s="247"/>
      <c r="C181" s="247"/>
      <c r="D181" s="247"/>
    </row>
    <row r="182" spans="1:4" x14ac:dyDescent="0.25">
      <c r="A182" s="303" t="s">
        <v>82</v>
      </c>
      <c r="B182" s="303"/>
      <c r="C182" s="303"/>
      <c r="D182" s="303"/>
    </row>
    <row r="183" spans="1:4" x14ac:dyDescent="0.25">
      <c r="A183" s="49" t="s">
        <v>3</v>
      </c>
      <c r="B183" s="96" t="str">
        <f>B4</f>
        <v>OCTUBRE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84" t="s">
        <v>5</v>
      </c>
      <c r="B185" s="287" t="s">
        <v>6</v>
      </c>
      <c r="C185" s="267" t="s">
        <v>80</v>
      </c>
      <c r="D185" s="268"/>
    </row>
    <row r="186" spans="1:4" ht="15.75" customHeight="1" x14ac:dyDescent="0.25">
      <c r="A186" s="285"/>
      <c r="B186" s="288"/>
      <c r="C186" s="269"/>
      <c r="D186" s="270"/>
    </row>
    <row r="187" spans="1:4" ht="15.75" customHeight="1" thickBot="1" x14ac:dyDescent="0.3">
      <c r="A187" s="285"/>
      <c r="B187" s="288"/>
      <c r="C187" s="271"/>
      <c r="D187" s="272"/>
    </row>
    <row r="188" spans="1:4" ht="27" thickBot="1" x14ac:dyDescent="0.3">
      <c r="A188" s="286"/>
      <c r="B188" s="289"/>
      <c r="C188" s="57" t="s">
        <v>10</v>
      </c>
      <c r="D188" s="58" t="s">
        <v>11</v>
      </c>
    </row>
    <row r="189" spans="1:4" ht="22.5" customHeight="1" x14ac:dyDescent="0.25">
      <c r="A189" s="280" t="s">
        <v>57</v>
      </c>
      <c r="B189" s="10" t="s">
        <v>12</v>
      </c>
      <c r="C189" s="59">
        <f>'PELIGROSOS SEDE HOSPTAL'!DW184</f>
        <v>31</v>
      </c>
      <c r="D189" s="60">
        <f>'PELIGROSOS SEDE HOSPTAL'!DX184</f>
        <v>11.5</v>
      </c>
    </row>
    <row r="190" spans="1:4" ht="22.5" customHeight="1" x14ac:dyDescent="0.25">
      <c r="A190" s="281"/>
      <c r="B190" s="15" t="s">
        <v>14</v>
      </c>
      <c r="C190" s="61">
        <f>'PELIGROSOS SEDE HOSPTAL'!DW185</f>
        <v>6</v>
      </c>
      <c r="D190" s="62">
        <f>'PELIGROSOS SEDE HOSPTAL'!DX185</f>
        <v>1.9000000000000001</v>
      </c>
    </row>
    <row r="191" spans="1:4" ht="22.5" customHeight="1" x14ac:dyDescent="0.25">
      <c r="A191" s="28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8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82"/>
      <c r="B193" s="27" t="s">
        <v>27</v>
      </c>
      <c r="C193" s="67">
        <f>'PELIGROSOS SEDE HOSPTAL'!DW188</f>
        <v>2</v>
      </c>
      <c r="D193" s="68">
        <f>'PELIGROSOS SEDE HOSPTAL'!DX188</f>
        <v>1.3</v>
      </c>
    </row>
    <row r="194" spans="1:4" ht="22.5" customHeight="1" x14ac:dyDescent="0.25">
      <c r="A194" s="277" t="s">
        <v>58</v>
      </c>
      <c r="B194" s="30" t="s">
        <v>12</v>
      </c>
      <c r="C194" s="69">
        <f>'PELIGROSOS SEDE HOSPTAL'!DW189</f>
        <v>33</v>
      </c>
      <c r="D194" s="70">
        <f>'PELIGROSOS SEDE HOSPTAL'!DX189</f>
        <v>19.2</v>
      </c>
    </row>
    <row r="195" spans="1:4" ht="22.5" customHeight="1" x14ac:dyDescent="0.25">
      <c r="A195" s="278"/>
      <c r="B195" s="19" t="s">
        <v>14</v>
      </c>
      <c r="C195" s="63">
        <f>'PELIGROSOS SEDE HOSPTAL'!DW190</f>
        <v>1</v>
      </c>
      <c r="D195" s="64">
        <f>'PELIGROSOS SEDE HOSPTAL'!DX190</f>
        <v>0.3</v>
      </c>
    </row>
    <row r="196" spans="1:4" ht="22.5" customHeight="1" x14ac:dyDescent="0.25">
      <c r="A196" s="27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7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7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7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7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7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7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7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77" t="s">
        <v>60</v>
      </c>
      <c r="B204" s="30" t="s">
        <v>12</v>
      </c>
      <c r="C204" s="69">
        <f>'PELIGROSOS SEDE HOSPTAL'!DW199</f>
        <v>608</v>
      </c>
      <c r="D204" s="70">
        <f>'PELIGROSOS SEDE HOSPTAL'!DX199</f>
        <v>367.30000000000007</v>
      </c>
    </row>
    <row r="205" spans="1:4" ht="22.5" customHeight="1" x14ac:dyDescent="0.25">
      <c r="A205" s="278"/>
      <c r="B205" s="19" t="s">
        <v>14</v>
      </c>
      <c r="C205" s="63">
        <f>'PELIGROSOS SEDE HOSPTAL'!DW200</f>
        <v>8</v>
      </c>
      <c r="D205" s="64">
        <f>'PELIGROSOS SEDE HOSPTAL'!DX200</f>
        <v>4.6999999999999993</v>
      </c>
    </row>
    <row r="206" spans="1:4" ht="22.5" customHeight="1" x14ac:dyDescent="0.25">
      <c r="A206" s="278"/>
      <c r="B206" s="15" t="s">
        <v>24</v>
      </c>
      <c r="C206" s="61">
        <f>'PELIGROSOS SEDE HOSPTAL'!DW201</f>
        <v>1</v>
      </c>
      <c r="D206" s="62">
        <f>'PELIGROSOS SEDE HOSPTAL'!DX201</f>
        <v>2</v>
      </c>
    </row>
    <row r="207" spans="1:4" ht="22.5" customHeight="1" x14ac:dyDescent="0.25">
      <c r="A207" s="27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79"/>
      <c r="B208" s="38" t="s">
        <v>27</v>
      </c>
      <c r="C208" s="65">
        <f>'PELIGROSOS SEDE HOSPTAL'!DW203</f>
        <v>15</v>
      </c>
      <c r="D208" s="66">
        <f>'PELIGROSOS SEDE HOSPTAL'!DX203</f>
        <v>43.300000000000004</v>
      </c>
    </row>
    <row r="209" spans="1:4" ht="22.5" customHeight="1" x14ac:dyDescent="0.25">
      <c r="A209" s="27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7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7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78"/>
      <c r="B212" s="23" t="s">
        <v>18</v>
      </c>
      <c r="C212" s="65">
        <f>'PELIGROSOS SEDE HOSPTAL'!DW207</f>
        <v>0</v>
      </c>
      <c r="D212" s="66">
        <f>'PELIGROSOS SEDE HOSPTAL'!DX207</f>
        <v>0</v>
      </c>
    </row>
    <row r="213" spans="1:4" ht="22.5" customHeight="1" thickBot="1" x14ac:dyDescent="0.3">
      <c r="A213" s="27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7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7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7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7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7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7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7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7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7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7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7" t="s">
        <v>0</v>
      </c>
      <c r="B225" s="247"/>
      <c r="C225" s="247"/>
      <c r="D225" s="247"/>
    </row>
    <row r="226" spans="1:5" x14ac:dyDescent="0.25">
      <c r="A226" s="247" t="s">
        <v>2</v>
      </c>
      <c r="B226" s="247"/>
      <c r="C226" s="247"/>
      <c r="D226" s="247"/>
    </row>
    <row r="227" spans="1:5" x14ac:dyDescent="0.25">
      <c r="A227" s="303" t="s">
        <v>82</v>
      </c>
      <c r="B227" s="303"/>
      <c r="C227" s="303"/>
      <c r="D227" s="303"/>
    </row>
    <row r="228" spans="1:5" x14ac:dyDescent="0.25">
      <c r="A228" s="49" t="s">
        <v>3</v>
      </c>
      <c r="B228" s="48" t="str">
        <f>B49</f>
        <v>OCTUBRE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81</v>
      </c>
      <c r="B230" s="287" t="s">
        <v>6</v>
      </c>
      <c r="C230" s="304" t="s">
        <v>80</v>
      </c>
      <c r="D230" s="305"/>
    </row>
    <row r="231" spans="1:5" ht="15" customHeight="1" x14ac:dyDescent="0.25">
      <c r="A231" s="311"/>
      <c r="B231" s="288"/>
      <c r="C231" s="306"/>
      <c r="D231" s="307"/>
    </row>
    <row r="232" spans="1:5" ht="15.75" customHeight="1" thickBot="1" x14ac:dyDescent="0.3">
      <c r="A232" s="311"/>
      <c r="B232" s="288"/>
      <c r="C232" s="308"/>
      <c r="D232" s="309"/>
    </row>
    <row r="233" spans="1:5" ht="27" thickBot="1" x14ac:dyDescent="0.3">
      <c r="A233" s="311"/>
      <c r="B233" s="28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9345</v>
      </c>
      <c r="D234" s="95">
        <f>SUM(D10+D15+D20+D25+D30+D35+D40+D55+D60+D65+D71+D77+D82+D99+D104+D109+D114+D119+D124+D129+D144+D149+D154+D159+D164+D169+D174+D189+D194+D199+D204+D209+D214+D219)</f>
        <v>5941.7400000000007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157</v>
      </c>
      <c r="D235" s="18">
        <f>SUM(D11+D16+D21+D26+D31+D36+D41+D56+D61+D66+D72+D78+D83+D100+D105+D110+D115+D120+D125+D130+D145+D150+D155+D160+D165+D170+D175+D190+D195+D200+D205+D210+D215+D220)</f>
        <v>117.11999999999999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136</v>
      </c>
      <c r="D236" s="22">
        <f t="shared" si="0"/>
        <v>482.2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0</v>
      </c>
      <c r="D237" s="26">
        <f t="shared" si="1"/>
        <v>0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239</v>
      </c>
      <c r="D238" s="37">
        <f t="shared" si="2"/>
        <v>369.2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300" t="s">
        <v>85</v>
      </c>
      <c r="B240" s="301"/>
      <c r="C240" s="93">
        <f>SUM(C234:C239)</f>
        <v>9877</v>
      </c>
      <c r="D240" s="94">
        <f>SUM(D234:D239)</f>
        <v>6910.26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DS143" activePane="bottomRight" state="frozen"/>
      <selection pane="topRight" activeCell="C1" sqref="C1"/>
      <selection pane="bottomLeft" activeCell="A9" sqref="A9"/>
      <selection pane="bottomRight" activeCell="DS160" sqref="DS16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8" t="str">
        <f>'PELIGROSOS SEDE HOSPTAL'!B3:C3</f>
        <v>OCTUBRE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  <c r="DY5" s="116"/>
      <c r="DZ5" s="116"/>
      <c r="EA5" s="116"/>
      <c r="EB5" s="116"/>
    </row>
    <row r="6" spans="1:132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  <c r="DY6" s="6"/>
      <c r="DZ6" s="6"/>
      <c r="EA6" s="6"/>
      <c r="EB6" s="6"/>
    </row>
    <row r="7" spans="1:132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48"/>
      <c r="DZ7" s="48"/>
      <c r="EA7" s="48"/>
      <c r="EB7" s="48"/>
    </row>
    <row r="8" spans="1:132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133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134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135</v>
      </c>
      <c r="B17" s="10" t="s">
        <v>66</v>
      </c>
      <c r="C17" s="10">
        <v>1</v>
      </c>
      <c r="D17" s="11">
        <v>2</v>
      </c>
      <c r="E17" s="12">
        <v>1</v>
      </c>
      <c r="F17" s="11">
        <v>0.4</v>
      </c>
      <c r="G17" s="10">
        <v>4</v>
      </c>
      <c r="H17" s="11">
        <v>2.2000000000000002</v>
      </c>
      <c r="I17" s="12">
        <v>3</v>
      </c>
      <c r="J17" s="11">
        <v>1.4</v>
      </c>
      <c r="K17" s="10">
        <v>4</v>
      </c>
      <c r="L17" s="11">
        <v>4</v>
      </c>
      <c r="M17" s="12">
        <v>1</v>
      </c>
      <c r="N17" s="11">
        <v>0.7</v>
      </c>
      <c r="O17" s="10">
        <v>2</v>
      </c>
      <c r="P17" s="11">
        <v>1.5</v>
      </c>
      <c r="Q17" s="12">
        <v>3</v>
      </c>
      <c r="R17" s="11">
        <v>2.5</v>
      </c>
      <c r="S17" s="10">
        <v>1</v>
      </c>
      <c r="T17" s="11">
        <v>0.8</v>
      </c>
      <c r="U17" s="12">
        <v>2</v>
      </c>
      <c r="V17" s="11">
        <v>3</v>
      </c>
      <c r="W17" s="10">
        <v>4</v>
      </c>
      <c r="X17" s="11">
        <v>2</v>
      </c>
      <c r="Y17" s="12"/>
      <c r="Z17" s="11"/>
      <c r="AA17" s="10">
        <v>4</v>
      </c>
      <c r="AB17" s="117">
        <v>3.5</v>
      </c>
      <c r="AC17" s="118">
        <v>2</v>
      </c>
      <c r="AD17" s="117">
        <v>1</v>
      </c>
      <c r="AE17" s="10">
        <v>2</v>
      </c>
      <c r="AF17" s="117">
        <v>0.8</v>
      </c>
      <c r="AG17" s="118">
        <v>3</v>
      </c>
      <c r="AH17" s="117">
        <v>1.4</v>
      </c>
      <c r="AI17" s="10">
        <v>1</v>
      </c>
      <c r="AJ17" s="117">
        <v>0.9</v>
      </c>
      <c r="AK17" s="118">
        <v>1</v>
      </c>
      <c r="AL17" s="117">
        <v>2.7</v>
      </c>
      <c r="AM17" s="10">
        <v>1</v>
      </c>
      <c r="AN17" s="117">
        <v>0.6</v>
      </c>
      <c r="AO17" s="118">
        <v>4</v>
      </c>
      <c r="AP17" s="117">
        <v>1.6</v>
      </c>
      <c r="AQ17" s="10">
        <v>2</v>
      </c>
      <c r="AR17" s="117">
        <v>0.8</v>
      </c>
      <c r="AS17" s="118">
        <v>1</v>
      </c>
      <c r="AT17" s="117">
        <v>0.4</v>
      </c>
      <c r="AU17" s="10"/>
      <c r="AV17" s="117"/>
      <c r="AW17" s="118"/>
      <c r="AX17" s="117"/>
      <c r="AY17" s="10">
        <v>1</v>
      </c>
      <c r="AZ17" s="11">
        <v>1.5</v>
      </c>
      <c r="BA17" s="12">
        <v>2</v>
      </c>
      <c r="BB17" s="11">
        <v>0.6</v>
      </c>
      <c r="BC17" s="10">
        <v>1</v>
      </c>
      <c r="BD17" s="11">
        <v>0.3</v>
      </c>
      <c r="BE17" s="12">
        <v>1</v>
      </c>
      <c r="BF17" s="11">
        <v>2</v>
      </c>
      <c r="BG17" s="10">
        <v>1</v>
      </c>
      <c r="BH17" s="11">
        <v>1</v>
      </c>
      <c r="BI17" s="12">
        <v>6</v>
      </c>
      <c r="BJ17" s="11">
        <v>3.1</v>
      </c>
      <c r="BK17" s="10"/>
      <c r="BL17" s="11"/>
      <c r="BM17" s="12">
        <v>2</v>
      </c>
      <c r="BN17" s="11">
        <v>1</v>
      </c>
      <c r="BO17" s="10">
        <v>3</v>
      </c>
      <c r="BP17" s="11">
        <v>1.8</v>
      </c>
      <c r="BQ17" s="10">
        <v>1</v>
      </c>
      <c r="BR17" s="11">
        <v>0.7</v>
      </c>
      <c r="BS17" s="12">
        <v>2</v>
      </c>
      <c r="BT17" s="11">
        <v>2.5</v>
      </c>
      <c r="BU17" s="12">
        <v>4</v>
      </c>
      <c r="BV17" s="11">
        <v>2.1</v>
      </c>
      <c r="BW17" s="10"/>
      <c r="BX17" s="117"/>
      <c r="BY17" s="118"/>
      <c r="BZ17" s="117"/>
      <c r="CA17" s="10">
        <v>2</v>
      </c>
      <c r="CB17" s="117">
        <v>1</v>
      </c>
      <c r="CC17" s="118">
        <v>4</v>
      </c>
      <c r="CD17" s="117">
        <v>1.5</v>
      </c>
      <c r="CE17" s="10">
        <v>4</v>
      </c>
      <c r="CF17" s="117">
        <v>2</v>
      </c>
      <c r="CG17" s="118">
        <v>1</v>
      </c>
      <c r="CH17" s="117">
        <v>0.6</v>
      </c>
      <c r="CI17" s="10">
        <v>2</v>
      </c>
      <c r="CJ17" s="117">
        <v>1.3</v>
      </c>
      <c r="CK17" s="118">
        <v>4</v>
      </c>
      <c r="CL17" s="117">
        <v>1.6</v>
      </c>
      <c r="CM17" s="10">
        <v>3</v>
      </c>
      <c r="CN17" s="117">
        <v>1</v>
      </c>
      <c r="CO17" s="10">
        <v>5</v>
      </c>
      <c r="CP17" s="11">
        <v>1.3</v>
      </c>
      <c r="CQ17" s="12">
        <v>1</v>
      </c>
      <c r="CR17" s="11">
        <v>1</v>
      </c>
      <c r="CS17" s="10">
        <v>6</v>
      </c>
      <c r="CT17" s="11">
        <v>2</v>
      </c>
      <c r="CU17" s="10">
        <v>1</v>
      </c>
      <c r="CV17" s="11">
        <v>1</v>
      </c>
      <c r="CW17" s="12">
        <v>3</v>
      </c>
      <c r="CX17" s="11">
        <v>1.5</v>
      </c>
      <c r="CY17" s="10">
        <v>1</v>
      </c>
      <c r="CZ17" s="11">
        <v>1</v>
      </c>
      <c r="DA17" s="12">
        <v>1</v>
      </c>
      <c r="DB17" s="11">
        <v>1.5</v>
      </c>
      <c r="DC17" s="10">
        <v>4</v>
      </c>
      <c r="DD17" s="11">
        <v>3</v>
      </c>
      <c r="DE17" s="12">
        <v>3</v>
      </c>
      <c r="DF17" s="11">
        <v>0.8</v>
      </c>
      <c r="DG17" s="10">
        <v>4</v>
      </c>
      <c r="DH17" s="11">
        <v>2.1</v>
      </c>
      <c r="DI17" s="12">
        <v>3</v>
      </c>
      <c r="DJ17" s="11">
        <v>1</v>
      </c>
      <c r="DK17" s="10">
        <v>5</v>
      </c>
      <c r="DL17" s="11">
        <v>1.6</v>
      </c>
      <c r="DM17" s="12">
        <v>5</v>
      </c>
      <c r="DN17" s="11">
        <v>2.8</v>
      </c>
      <c r="DO17" s="10">
        <v>1</v>
      </c>
      <c r="DP17" s="11">
        <v>0.8</v>
      </c>
      <c r="DQ17" s="12">
        <v>1</v>
      </c>
      <c r="DR17" s="11">
        <v>1</v>
      </c>
      <c r="DS17" s="10">
        <v>3</v>
      </c>
      <c r="DT17" s="117">
        <v>2</v>
      </c>
      <c r="DU17" s="118">
        <v>4</v>
      </c>
      <c r="DV17" s="117">
        <v>1.8</v>
      </c>
      <c r="DW17" s="59">
        <f t="shared" si="0"/>
        <v>142</v>
      </c>
      <c r="DX17" s="60">
        <f t="shared" si="0"/>
        <v>85.999999999999972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/>
      <c r="D18" s="120"/>
      <c r="E18" s="15"/>
      <c r="F18" s="120"/>
      <c r="G18" s="121">
        <v>2</v>
      </c>
      <c r="H18" s="120">
        <v>1</v>
      </c>
      <c r="I18" s="15"/>
      <c r="J18" s="120"/>
      <c r="K18" s="121"/>
      <c r="L18" s="120"/>
      <c r="M18" s="15"/>
      <c r="N18" s="120"/>
      <c r="O18" s="121"/>
      <c r="P18" s="120"/>
      <c r="Q18" s="15"/>
      <c r="R18" s="120"/>
      <c r="S18" s="121"/>
      <c r="T18" s="120"/>
      <c r="U18" s="15"/>
      <c r="V18" s="120"/>
      <c r="W18" s="121">
        <v>1</v>
      </c>
      <c r="X18" s="120">
        <v>0.5</v>
      </c>
      <c r="Y18" s="15"/>
      <c r="Z18" s="120"/>
      <c r="AA18" s="15">
        <v>3</v>
      </c>
      <c r="AB18" s="120">
        <v>1</v>
      </c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/>
      <c r="AN18" s="120"/>
      <c r="AO18" s="121"/>
      <c r="AP18" s="120"/>
      <c r="AQ18" s="15"/>
      <c r="AR18" s="120"/>
      <c r="AS18" s="121"/>
      <c r="AT18" s="120"/>
      <c r="AU18" s="15"/>
      <c r="AV18" s="120"/>
      <c r="AW18" s="121"/>
      <c r="AX18" s="120"/>
      <c r="AY18" s="15"/>
      <c r="AZ18" s="120"/>
      <c r="BA18" s="121"/>
      <c r="BB18" s="120"/>
      <c r="BC18" s="15"/>
      <c r="BD18" s="120"/>
      <c r="BE18" s="121"/>
      <c r="BF18" s="120"/>
      <c r="BG18" s="15"/>
      <c r="BH18" s="120"/>
      <c r="BI18" s="121"/>
      <c r="BJ18" s="120"/>
      <c r="BK18" s="15"/>
      <c r="BL18" s="120"/>
      <c r="BM18" s="121"/>
      <c r="BN18" s="120"/>
      <c r="BO18" s="15">
        <v>1</v>
      </c>
      <c r="BP18" s="120">
        <v>0.3</v>
      </c>
      <c r="BQ18" s="15"/>
      <c r="BR18" s="120"/>
      <c r="BS18" s="121">
        <v>1</v>
      </c>
      <c r="BT18" s="120">
        <v>0.6</v>
      </c>
      <c r="BU18" s="121"/>
      <c r="BV18" s="120"/>
      <c r="BW18" s="15"/>
      <c r="BX18" s="120"/>
      <c r="BY18" s="121"/>
      <c r="BZ18" s="120"/>
      <c r="CA18" s="15">
        <v>1</v>
      </c>
      <c r="CB18" s="120">
        <v>0.5</v>
      </c>
      <c r="CC18" s="121"/>
      <c r="CD18" s="120"/>
      <c r="CE18" s="15">
        <v>2</v>
      </c>
      <c r="CF18" s="120">
        <v>0.6</v>
      </c>
      <c r="CG18" s="121"/>
      <c r="CH18" s="120"/>
      <c r="CI18" s="15">
        <v>2</v>
      </c>
      <c r="CJ18" s="120">
        <v>1</v>
      </c>
      <c r="CK18" s="121"/>
      <c r="CL18" s="120"/>
      <c r="CM18" s="15">
        <v>1</v>
      </c>
      <c r="CN18" s="120">
        <v>0.8</v>
      </c>
      <c r="CO18" s="121"/>
      <c r="CP18" s="120"/>
      <c r="CQ18" s="15">
        <v>1</v>
      </c>
      <c r="CR18" s="120">
        <v>0.3</v>
      </c>
      <c r="CS18" s="121"/>
      <c r="CT18" s="120"/>
      <c r="CU18" s="15">
        <v>1</v>
      </c>
      <c r="CV18" s="120">
        <v>0.3</v>
      </c>
      <c r="CW18" s="121"/>
      <c r="CX18" s="120"/>
      <c r="CY18" s="15"/>
      <c r="CZ18" s="120"/>
      <c r="DA18" s="121">
        <v>1</v>
      </c>
      <c r="DB18" s="120">
        <v>0.2</v>
      </c>
      <c r="DC18" s="15">
        <v>1</v>
      </c>
      <c r="DD18" s="120">
        <v>0.7</v>
      </c>
      <c r="DE18" s="121"/>
      <c r="DF18" s="120"/>
      <c r="DG18" s="15">
        <v>5</v>
      </c>
      <c r="DH18" s="120">
        <v>1</v>
      </c>
      <c r="DI18" s="121"/>
      <c r="DJ18" s="120"/>
      <c r="DK18" s="15">
        <v>2</v>
      </c>
      <c r="DL18" s="120">
        <v>0.8</v>
      </c>
      <c r="DM18" s="121">
        <v>1</v>
      </c>
      <c r="DN18" s="120">
        <v>0.2</v>
      </c>
      <c r="DO18" s="15"/>
      <c r="DP18" s="120"/>
      <c r="DQ18" s="121">
        <v>1</v>
      </c>
      <c r="DR18" s="120">
        <v>0.5</v>
      </c>
      <c r="DS18" s="15">
        <v>1</v>
      </c>
      <c r="DT18" s="120">
        <v>1.8</v>
      </c>
      <c r="DU18" s="121"/>
      <c r="DV18" s="120"/>
      <c r="DW18" s="61">
        <f t="shared" si="0"/>
        <v>28</v>
      </c>
      <c r="DX18" s="62">
        <f t="shared" si="0"/>
        <v>12.100000000000001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5" t="s">
        <v>137</v>
      </c>
      <c r="B21" s="10" t="s">
        <v>66</v>
      </c>
      <c r="C21" s="30"/>
      <c r="D21" s="31"/>
      <c r="E21" s="32">
        <v>2</v>
      </c>
      <c r="F21" s="31">
        <v>1</v>
      </c>
      <c r="G21" s="30">
        <v>4</v>
      </c>
      <c r="H21" s="31">
        <v>3.2</v>
      </c>
      <c r="I21" s="32">
        <v>2</v>
      </c>
      <c r="J21" s="31">
        <v>0.6</v>
      </c>
      <c r="K21" s="30">
        <v>5</v>
      </c>
      <c r="L21" s="31">
        <v>6.1</v>
      </c>
      <c r="M21" s="32">
        <v>2</v>
      </c>
      <c r="N21" s="31">
        <v>0.8</v>
      </c>
      <c r="O21" s="30">
        <v>3</v>
      </c>
      <c r="P21" s="31">
        <v>1</v>
      </c>
      <c r="Q21" s="32"/>
      <c r="R21" s="31"/>
      <c r="S21" s="30">
        <v>2</v>
      </c>
      <c r="T21" s="31">
        <v>0.6</v>
      </c>
      <c r="U21" s="32"/>
      <c r="V21" s="31"/>
      <c r="W21" s="30">
        <v>4</v>
      </c>
      <c r="X21" s="31">
        <v>3</v>
      </c>
      <c r="Y21" s="32"/>
      <c r="Z21" s="31"/>
      <c r="AA21" s="10">
        <v>2</v>
      </c>
      <c r="AB21" s="117">
        <v>0.9</v>
      </c>
      <c r="AC21" s="118"/>
      <c r="AD21" s="117"/>
      <c r="AE21" s="10">
        <v>3</v>
      </c>
      <c r="AF21" s="117">
        <v>2</v>
      </c>
      <c r="AG21" s="118">
        <v>2</v>
      </c>
      <c r="AH21" s="117">
        <v>0.9</v>
      </c>
      <c r="AI21" s="10">
        <v>3</v>
      </c>
      <c r="AJ21" s="117">
        <v>1</v>
      </c>
      <c r="AK21" s="118"/>
      <c r="AL21" s="117"/>
      <c r="AM21" s="10">
        <v>2</v>
      </c>
      <c r="AN21" s="117">
        <v>1</v>
      </c>
      <c r="AO21" s="118">
        <v>3</v>
      </c>
      <c r="AP21" s="117">
        <v>1</v>
      </c>
      <c r="AQ21" s="10">
        <v>1</v>
      </c>
      <c r="AR21" s="117">
        <v>0.5</v>
      </c>
      <c r="AS21" s="118">
        <v>2</v>
      </c>
      <c r="AT21" s="117">
        <v>1</v>
      </c>
      <c r="AU21" s="10">
        <v>3</v>
      </c>
      <c r="AV21" s="117">
        <v>1.4</v>
      </c>
      <c r="AW21" s="118">
        <v>2</v>
      </c>
      <c r="AX21" s="117">
        <v>1</v>
      </c>
      <c r="AY21" s="30"/>
      <c r="AZ21" s="31"/>
      <c r="BA21" s="32">
        <v>1</v>
      </c>
      <c r="BB21" s="31">
        <v>2</v>
      </c>
      <c r="BC21" s="30">
        <v>2</v>
      </c>
      <c r="BD21" s="31">
        <v>1</v>
      </c>
      <c r="BE21" s="32">
        <v>1</v>
      </c>
      <c r="BF21" s="31">
        <v>0.8</v>
      </c>
      <c r="BG21" s="30">
        <v>2</v>
      </c>
      <c r="BH21" s="31">
        <v>0.6</v>
      </c>
      <c r="BI21" s="32">
        <v>1</v>
      </c>
      <c r="BJ21" s="31">
        <v>0.3</v>
      </c>
      <c r="BK21" s="30">
        <v>5</v>
      </c>
      <c r="BL21" s="31">
        <v>2</v>
      </c>
      <c r="BM21" s="32">
        <v>1</v>
      </c>
      <c r="BN21" s="31">
        <v>0.8</v>
      </c>
      <c r="BO21" s="30"/>
      <c r="BP21" s="31"/>
      <c r="BQ21" s="32">
        <v>1</v>
      </c>
      <c r="BR21" s="31">
        <v>1.8</v>
      </c>
      <c r="BS21" s="30">
        <v>3</v>
      </c>
      <c r="BT21" s="31">
        <v>2.1</v>
      </c>
      <c r="BU21" s="32">
        <v>1</v>
      </c>
      <c r="BV21" s="31">
        <v>0.7</v>
      </c>
      <c r="BW21" s="10">
        <v>4</v>
      </c>
      <c r="BX21" s="117">
        <v>2.2999999999999998</v>
      </c>
      <c r="BY21" s="118"/>
      <c r="BZ21" s="117"/>
      <c r="CA21" s="10">
        <v>3</v>
      </c>
      <c r="CB21" s="117">
        <v>1.2</v>
      </c>
      <c r="CC21" s="118">
        <v>2</v>
      </c>
      <c r="CD21" s="117">
        <v>1.4</v>
      </c>
      <c r="CE21" s="10">
        <v>5</v>
      </c>
      <c r="CF21" s="117">
        <v>2.5</v>
      </c>
      <c r="CG21" s="118">
        <v>3</v>
      </c>
      <c r="CH21" s="117">
        <v>1</v>
      </c>
      <c r="CI21" s="10">
        <v>3</v>
      </c>
      <c r="CJ21" s="117">
        <v>1.6</v>
      </c>
      <c r="CK21" s="118"/>
      <c r="CL21" s="117"/>
      <c r="CM21" s="10">
        <v>4</v>
      </c>
      <c r="CN21" s="117">
        <v>1.5</v>
      </c>
      <c r="CO21" s="30">
        <v>2</v>
      </c>
      <c r="CP21" s="31">
        <v>0.6</v>
      </c>
      <c r="CQ21" s="32">
        <v>3</v>
      </c>
      <c r="CR21" s="31">
        <v>1.4</v>
      </c>
      <c r="CS21" s="30">
        <v>2</v>
      </c>
      <c r="CT21" s="31">
        <v>0.8</v>
      </c>
      <c r="CU21" s="30">
        <v>5</v>
      </c>
      <c r="CV21" s="31">
        <v>2.6</v>
      </c>
      <c r="CW21" s="32">
        <v>2</v>
      </c>
      <c r="CX21" s="31">
        <v>1</v>
      </c>
      <c r="CY21" s="30">
        <v>3</v>
      </c>
      <c r="CZ21" s="31">
        <v>0.8</v>
      </c>
      <c r="DA21" s="32">
        <v>4</v>
      </c>
      <c r="DB21" s="31">
        <v>1.7</v>
      </c>
      <c r="DC21" s="30"/>
      <c r="DD21" s="31"/>
      <c r="DE21" s="32">
        <v>1</v>
      </c>
      <c r="DF21" s="31">
        <v>1</v>
      </c>
      <c r="DG21" s="30">
        <v>2</v>
      </c>
      <c r="DH21" s="31">
        <v>0.9</v>
      </c>
      <c r="DI21" s="32">
        <v>4</v>
      </c>
      <c r="DJ21" s="31">
        <v>0.8</v>
      </c>
      <c r="DK21" s="30">
        <v>3</v>
      </c>
      <c r="DL21" s="31">
        <v>1</v>
      </c>
      <c r="DM21" s="32"/>
      <c r="DN21" s="31"/>
      <c r="DO21" s="30">
        <v>5</v>
      </c>
      <c r="DP21" s="31">
        <v>2</v>
      </c>
      <c r="DQ21" s="32">
        <v>3</v>
      </c>
      <c r="DR21" s="31">
        <v>0.9</v>
      </c>
      <c r="DS21" s="10">
        <v>1</v>
      </c>
      <c r="DT21" s="117">
        <v>0.4</v>
      </c>
      <c r="DU21" s="118"/>
      <c r="DV21" s="117"/>
      <c r="DW21" s="80">
        <f t="shared" si="0"/>
        <v>129</v>
      </c>
      <c r="DX21" s="81">
        <f t="shared" si="0"/>
        <v>66.5</v>
      </c>
      <c r="DY21" s="119"/>
      <c r="DZ21" s="119"/>
      <c r="EA21" s="119"/>
      <c r="EB21" s="119"/>
    </row>
    <row r="22" spans="1:132" ht="22.5" customHeight="1" thickBot="1" x14ac:dyDescent="0.3">
      <c r="A22" s="315"/>
      <c r="B22" s="15" t="s">
        <v>67</v>
      </c>
      <c r="C22" s="19"/>
      <c r="D22" s="20"/>
      <c r="E22" s="21">
        <v>1</v>
      </c>
      <c r="F22" s="20">
        <v>0.5</v>
      </c>
      <c r="G22" s="19"/>
      <c r="H22" s="20"/>
      <c r="I22" s="21"/>
      <c r="J22" s="20"/>
      <c r="K22" s="19">
        <v>2</v>
      </c>
      <c r="L22" s="20">
        <v>1.1000000000000001</v>
      </c>
      <c r="M22" s="21"/>
      <c r="N22" s="20"/>
      <c r="O22" s="19">
        <v>1</v>
      </c>
      <c r="P22" s="20">
        <v>0.4</v>
      </c>
      <c r="Q22" s="21"/>
      <c r="R22" s="20"/>
      <c r="S22" s="19"/>
      <c r="T22" s="20"/>
      <c r="U22" s="21"/>
      <c r="V22" s="20"/>
      <c r="W22" s="19"/>
      <c r="X22" s="20"/>
      <c r="Y22" s="21"/>
      <c r="Z22" s="20"/>
      <c r="AA22" s="15"/>
      <c r="AB22" s="120"/>
      <c r="AC22" s="121"/>
      <c r="AD22" s="120"/>
      <c r="AE22" s="15">
        <v>1</v>
      </c>
      <c r="AF22" s="120">
        <v>0.7</v>
      </c>
      <c r="AG22" s="121"/>
      <c r="AH22" s="120"/>
      <c r="AI22" s="15">
        <v>1</v>
      </c>
      <c r="AJ22" s="120">
        <v>0.3</v>
      </c>
      <c r="AK22" s="121"/>
      <c r="AL22" s="120"/>
      <c r="AM22" s="15"/>
      <c r="AN22" s="120"/>
      <c r="AO22" s="121"/>
      <c r="AP22" s="120"/>
      <c r="AQ22" s="15"/>
      <c r="AR22" s="120"/>
      <c r="AS22" s="121"/>
      <c r="AT22" s="120"/>
      <c r="AU22" s="15"/>
      <c r="AV22" s="120"/>
      <c r="AW22" s="121"/>
      <c r="AX22" s="120"/>
      <c r="AY22" s="19"/>
      <c r="AZ22" s="20"/>
      <c r="BA22" s="21"/>
      <c r="BB22" s="20"/>
      <c r="BC22" s="19"/>
      <c r="BD22" s="20"/>
      <c r="BE22" s="21"/>
      <c r="BF22" s="20"/>
      <c r="BG22" s="19"/>
      <c r="BH22" s="20"/>
      <c r="BI22" s="21"/>
      <c r="BJ22" s="20"/>
      <c r="BK22" s="19">
        <v>3</v>
      </c>
      <c r="BL22" s="20">
        <v>0.8</v>
      </c>
      <c r="BM22" s="21"/>
      <c r="BN22" s="20"/>
      <c r="BO22" s="19"/>
      <c r="BP22" s="20"/>
      <c r="BQ22" s="21">
        <v>1</v>
      </c>
      <c r="BR22" s="20">
        <v>0.4</v>
      </c>
      <c r="BS22" s="19"/>
      <c r="BT22" s="20"/>
      <c r="BU22" s="21"/>
      <c r="BV22" s="20"/>
      <c r="BW22" s="15"/>
      <c r="BX22" s="120"/>
      <c r="BY22" s="121"/>
      <c r="BZ22" s="120"/>
      <c r="CA22" s="15">
        <v>1</v>
      </c>
      <c r="CB22" s="120">
        <v>0.6</v>
      </c>
      <c r="CC22" s="121"/>
      <c r="CD22" s="120"/>
      <c r="CE22" s="15"/>
      <c r="CF22" s="120"/>
      <c r="CG22" s="121"/>
      <c r="CH22" s="120"/>
      <c r="CI22" s="15">
        <v>9</v>
      </c>
      <c r="CJ22" s="120">
        <v>1</v>
      </c>
      <c r="CK22" s="121"/>
      <c r="CL22" s="120"/>
      <c r="CM22" s="15"/>
      <c r="CN22" s="120"/>
      <c r="CO22" s="19"/>
      <c r="CP22" s="20"/>
      <c r="CQ22" s="21"/>
      <c r="CR22" s="20"/>
      <c r="CS22" s="19">
        <v>1</v>
      </c>
      <c r="CT22" s="20">
        <v>0.6</v>
      </c>
      <c r="CU22" s="19"/>
      <c r="CV22" s="20"/>
      <c r="CW22" s="21"/>
      <c r="CX22" s="20"/>
      <c r="CY22" s="19"/>
      <c r="CZ22" s="20"/>
      <c r="DA22" s="21"/>
      <c r="DB22" s="20"/>
      <c r="DC22" s="19"/>
      <c r="DD22" s="20"/>
      <c r="DE22" s="21">
        <v>1</v>
      </c>
      <c r="DF22" s="20">
        <v>0.4</v>
      </c>
      <c r="DG22" s="19"/>
      <c r="DH22" s="20"/>
      <c r="DI22" s="21"/>
      <c r="DJ22" s="20"/>
      <c r="DK22" s="19"/>
      <c r="DL22" s="20"/>
      <c r="DM22" s="21"/>
      <c r="DN22" s="20"/>
      <c r="DO22" s="19">
        <v>1</v>
      </c>
      <c r="DP22" s="20">
        <v>0.3</v>
      </c>
      <c r="DQ22" s="21"/>
      <c r="DR22" s="20"/>
      <c r="DS22" s="15">
        <v>1</v>
      </c>
      <c r="DT22" s="120">
        <v>0.5</v>
      </c>
      <c r="DU22" s="121"/>
      <c r="DV22" s="120"/>
      <c r="DW22" s="65">
        <f t="shared" si="0"/>
        <v>24</v>
      </c>
      <c r="DX22" s="66">
        <f t="shared" si="0"/>
        <v>7.6</v>
      </c>
      <c r="DY22" s="119"/>
      <c r="DZ22" s="119"/>
      <c r="EA22" s="119"/>
      <c r="EB22" s="119"/>
    </row>
    <row r="23" spans="1:132" ht="22.5" customHeight="1" thickBot="1" x14ac:dyDescent="0.3">
      <c r="A23" s="315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5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30"/>
      <c r="CV25" s="31"/>
      <c r="CW25" s="32"/>
      <c r="CX25" s="31"/>
      <c r="CY25" s="30"/>
      <c r="CZ25" s="31"/>
      <c r="DA25" s="32"/>
      <c r="DB25" s="31"/>
      <c r="DC25" s="30"/>
      <c r="DD25" s="31"/>
      <c r="DE25" s="32"/>
      <c r="DF25" s="31"/>
      <c r="DG25" s="30"/>
      <c r="DH25" s="31"/>
      <c r="DI25" s="32"/>
      <c r="DJ25" s="31"/>
      <c r="DK25" s="30"/>
      <c r="DL25" s="31"/>
      <c r="DM25" s="32"/>
      <c r="DN25" s="31"/>
      <c r="DO25" s="30"/>
      <c r="DP25" s="31"/>
      <c r="DQ25" s="32"/>
      <c r="DR25" s="31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9"/>
      <c r="CV26" s="20"/>
      <c r="CW26" s="21"/>
      <c r="CX26" s="20"/>
      <c r="CY26" s="19"/>
      <c r="CZ26" s="20"/>
      <c r="DA26" s="21"/>
      <c r="DB26" s="20"/>
      <c r="DC26" s="19"/>
      <c r="DD26" s="20"/>
      <c r="DE26" s="21"/>
      <c r="DF26" s="20"/>
      <c r="DG26" s="19"/>
      <c r="DH26" s="20"/>
      <c r="DI26" s="21"/>
      <c r="DJ26" s="20"/>
      <c r="DK26" s="19"/>
      <c r="DL26" s="20"/>
      <c r="DM26" s="21"/>
      <c r="DN26" s="20"/>
      <c r="DO26" s="19"/>
      <c r="DP26" s="20"/>
      <c r="DQ26" s="21"/>
      <c r="DR26" s="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10</v>
      </c>
      <c r="D29" s="11">
        <v>12</v>
      </c>
      <c r="E29" s="12">
        <v>8</v>
      </c>
      <c r="F29" s="11">
        <v>6.5</v>
      </c>
      <c r="G29" s="10">
        <v>7</v>
      </c>
      <c r="H29" s="11">
        <v>8.3000000000000007</v>
      </c>
      <c r="I29" s="12">
        <v>10</v>
      </c>
      <c r="J29" s="11">
        <v>13</v>
      </c>
      <c r="K29" s="10">
        <v>16</v>
      </c>
      <c r="L29" s="11">
        <v>11.8</v>
      </c>
      <c r="M29" s="12">
        <v>8</v>
      </c>
      <c r="N29" s="11">
        <v>6</v>
      </c>
      <c r="O29" s="10">
        <v>7</v>
      </c>
      <c r="P29" s="11">
        <v>14.5</v>
      </c>
      <c r="Q29" s="12">
        <v>6</v>
      </c>
      <c r="R29" s="11">
        <v>7.5</v>
      </c>
      <c r="S29" s="10">
        <v>7</v>
      </c>
      <c r="T29" s="11">
        <v>7</v>
      </c>
      <c r="U29" s="12">
        <v>5</v>
      </c>
      <c r="V29" s="11">
        <v>6.1</v>
      </c>
      <c r="W29" s="10">
        <v>8</v>
      </c>
      <c r="X29" s="11">
        <v>7.2</v>
      </c>
      <c r="Y29" s="12">
        <v>5</v>
      </c>
      <c r="Z29" s="11">
        <v>7.7</v>
      </c>
      <c r="AA29" s="10">
        <v>16</v>
      </c>
      <c r="AB29" s="117">
        <v>4</v>
      </c>
      <c r="AC29" s="118">
        <v>2</v>
      </c>
      <c r="AD29" s="117">
        <v>4.2</v>
      </c>
      <c r="AE29" s="10">
        <v>10</v>
      </c>
      <c r="AF29" s="117">
        <v>14</v>
      </c>
      <c r="AG29" s="118">
        <v>10</v>
      </c>
      <c r="AH29" s="117">
        <v>15.2</v>
      </c>
      <c r="AI29" s="10">
        <v>16</v>
      </c>
      <c r="AJ29" s="117">
        <v>16.2</v>
      </c>
      <c r="AK29" s="118">
        <v>3</v>
      </c>
      <c r="AL29" s="117">
        <v>7.2</v>
      </c>
      <c r="AM29" s="10">
        <v>12</v>
      </c>
      <c r="AN29" s="117">
        <v>8.5</v>
      </c>
      <c r="AO29" s="118">
        <v>10</v>
      </c>
      <c r="AP29" s="117">
        <v>7</v>
      </c>
      <c r="AQ29" s="10">
        <v>16</v>
      </c>
      <c r="AR29" s="117">
        <v>12.3</v>
      </c>
      <c r="AS29" s="118">
        <v>7</v>
      </c>
      <c r="AT29" s="117">
        <v>7.5</v>
      </c>
      <c r="AU29" s="10">
        <v>13</v>
      </c>
      <c r="AV29" s="117">
        <v>8.9</v>
      </c>
      <c r="AW29" s="118">
        <v>15</v>
      </c>
      <c r="AX29" s="117">
        <v>7.3</v>
      </c>
      <c r="AY29" s="10">
        <v>10</v>
      </c>
      <c r="AZ29" s="11">
        <v>7.8</v>
      </c>
      <c r="BA29" s="12">
        <v>2</v>
      </c>
      <c r="BB29" s="11">
        <v>4.0999999999999996</v>
      </c>
      <c r="BC29" s="10">
        <v>9</v>
      </c>
      <c r="BD29" s="11">
        <v>9.1</v>
      </c>
      <c r="BE29" s="12">
        <v>7</v>
      </c>
      <c r="BF29" s="11">
        <v>5.3</v>
      </c>
      <c r="BG29" s="10">
        <v>13</v>
      </c>
      <c r="BH29" s="11">
        <v>12.1</v>
      </c>
      <c r="BI29" s="12">
        <v>10</v>
      </c>
      <c r="BJ29" s="11">
        <v>7</v>
      </c>
      <c r="BK29" s="10">
        <v>12</v>
      </c>
      <c r="BL29" s="11">
        <v>7.6</v>
      </c>
      <c r="BM29" s="12">
        <v>6</v>
      </c>
      <c r="BN29" s="11">
        <v>5.2</v>
      </c>
      <c r="BO29" s="10">
        <v>12</v>
      </c>
      <c r="BP29" s="11">
        <v>12.5</v>
      </c>
      <c r="BQ29" s="12">
        <v>5</v>
      </c>
      <c r="BR29" s="11">
        <v>5.7</v>
      </c>
      <c r="BS29" s="10">
        <v>10</v>
      </c>
      <c r="BT29" s="11">
        <v>6.8</v>
      </c>
      <c r="BU29" s="12">
        <v>10</v>
      </c>
      <c r="BV29" s="11">
        <v>12.2</v>
      </c>
      <c r="BW29" s="10">
        <v>17</v>
      </c>
      <c r="BX29" s="117">
        <v>13</v>
      </c>
      <c r="BY29" s="118">
        <v>13</v>
      </c>
      <c r="BZ29" s="117">
        <v>8.6999999999999993</v>
      </c>
      <c r="CA29" s="10">
        <v>12</v>
      </c>
      <c r="CB29" s="117">
        <v>12.4</v>
      </c>
      <c r="CC29" s="118">
        <v>12</v>
      </c>
      <c r="CD29" s="117">
        <v>7.4</v>
      </c>
      <c r="CE29" s="10">
        <v>17</v>
      </c>
      <c r="CF29" s="117">
        <v>14.5</v>
      </c>
      <c r="CG29" s="118">
        <v>9</v>
      </c>
      <c r="CH29" s="117">
        <v>6.4</v>
      </c>
      <c r="CI29" s="10">
        <v>9</v>
      </c>
      <c r="CJ29" s="117">
        <v>8.6</v>
      </c>
      <c r="CK29" s="118">
        <v>8</v>
      </c>
      <c r="CL29" s="117">
        <v>6.2</v>
      </c>
      <c r="CM29" s="10">
        <v>18</v>
      </c>
      <c r="CN29" s="117">
        <v>9.6</v>
      </c>
      <c r="CO29" s="10">
        <v>4</v>
      </c>
      <c r="CP29" s="11">
        <v>4.8</v>
      </c>
      <c r="CQ29" s="12">
        <v>13</v>
      </c>
      <c r="CR29" s="11">
        <v>7</v>
      </c>
      <c r="CS29" s="10">
        <v>6</v>
      </c>
      <c r="CT29" s="11">
        <v>5.4</v>
      </c>
      <c r="CU29" s="10">
        <v>11</v>
      </c>
      <c r="CV29" s="11">
        <v>6</v>
      </c>
      <c r="CW29" s="12">
        <v>3</v>
      </c>
      <c r="CX29" s="11">
        <v>5.6</v>
      </c>
      <c r="CY29" s="10">
        <v>8</v>
      </c>
      <c r="CZ29" s="11">
        <v>9.3000000000000007</v>
      </c>
      <c r="DA29" s="12">
        <v>12</v>
      </c>
      <c r="DB29" s="11">
        <v>9</v>
      </c>
      <c r="DC29" s="10">
        <v>12</v>
      </c>
      <c r="DD29" s="11">
        <v>11</v>
      </c>
      <c r="DE29" s="12">
        <v>5</v>
      </c>
      <c r="DF29" s="11">
        <v>3.1</v>
      </c>
      <c r="DG29" s="10">
        <v>12</v>
      </c>
      <c r="DH29" s="11">
        <v>12</v>
      </c>
      <c r="DI29" s="12">
        <v>8</v>
      </c>
      <c r="DJ29" s="11">
        <v>7</v>
      </c>
      <c r="DK29" s="10">
        <v>11</v>
      </c>
      <c r="DL29" s="11">
        <v>8</v>
      </c>
      <c r="DM29" s="12">
        <v>5</v>
      </c>
      <c r="DN29" s="11">
        <v>4.5999999999999996</v>
      </c>
      <c r="DO29" s="10">
        <v>13</v>
      </c>
      <c r="DP29" s="11">
        <v>8.6</v>
      </c>
      <c r="DQ29" s="12">
        <v>8</v>
      </c>
      <c r="DR29" s="11">
        <v>9.1</v>
      </c>
      <c r="DS29" s="10">
        <v>8</v>
      </c>
      <c r="DT29" s="117">
        <v>8</v>
      </c>
      <c r="DU29" s="118">
        <v>5</v>
      </c>
      <c r="DV29" s="117">
        <v>4.5999999999999996</v>
      </c>
      <c r="DW29" s="59">
        <f t="shared" si="0"/>
        <v>592</v>
      </c>
      <c r="DX29" s="60">
        <f t="shared" si="0"/>
        <v>525.20000000000005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/>
      <c r="D30" s="16"/>
      <c r="E30" s="17">
        <v>1</v>
      </c>
      <c r="F30" s="16">
        <v>0.5</v>
      </c>
      <c r="G30" s="15">
        <v>5</v>
      </c>
      <c r="H30" s="16">
        <v>2</v>
      </c>
      <c r="I30" s="17">
        <v>3</v>
      </c>
      <c r="J30" s="16">
        <v>2.5</v>
      </c>
      <c r="K30" s="15">
        <v>3</v>
      </c>
      <c r="L30" s="16">
        <v>1.5</v>
      </c>
      <c r="M30" s="17"/>
      <c r="N30" s="16"/>
      <c r="O30" s="15">
        <v>1</v>
      </c>
      <c r="P30" s="16">
        <v>0.6</v>
      </c>
      <c r="Q30" s="17">
        <v>1</v>
      </c>
      <c r="R30" s="16">
        <v>0.4</v>
      </c>
      <c r="S30" s="15">
        <v>2</v>
      </c>
      <c r="T30" s="16">
        <v>1</v>
      </c>
      <c r="U30" s="17"/>
      <c r="V30" s="16"/>
      <c r="W30" s="15">
        <v>3</v>
      </c>
      <c r="X30" s="16">
        <v>0.5</v>
      </c>
      <c r="Y30" s="17">
        <v>2</v>
      </c>
      <c r="Z30" s="16">
        <v>0.4</v>
      </c>
      <c r="AA30" s="15">
        <v>2</v>
      </c>
      <c r="AB30" s="120">
        <v>0.5</v>
      </c>
      <c r="AC30" s="121">
        <v>2</v>
      </c>
      <c r="AD30" s="120">
        <v>0.6</v>
      </c>
      <c r="AE30" s="15">
        <v>4</v>
      </c>
      <c r="AF30" s="120">
        <v>2.6</v>
      </c>
      <c r="AG30" s="121"/>
      <c r="AH30" s="120">
        <v>2.5</v>
      </c>
      <c r="AI30" s="15">
        <v>2</v>
      </c>
      <c r="AJ30" s="120">
        <v>1</v>
      </c>
      <c r="AK30" s="121"/>
      <c r="AL30" s="120"/>
      <c r="AM30" s="15">
        <v>2</v>
      </c>
      <c r="AN30" s="120">
        <v>1</v>
      </c>
      <c r="AO30" s="121">
        <v>2</v>
      </c>
      <c r="AP30" s="120">
        <v>1</v>
      </c>
      <c r="AQ30" s="15">
        <v>1</v>
      </c>
      <c r="AR30" s="120">
        <v>0.4</v>
      </c>
      <c r="AS30" s="121"/>
      <c r="AT30" s="120"/>
      <c r="AU30" s="15">
        <v>1</v>
      </c>
      <c r="AV30" s="120">
        <v>0.4</v>
      </c>
      <c r="AW30" s="121">
        <v>1</v>
      </c>
      <c r="AX30" s="120">
        <v>0.6</v>
      </c>
      <c r="AY30" s="15">
        <v>3</v>
      </c>
      <c r="AZ30" s="16">
        <v>1</v>
      </c>
      <c r="BA30" s="17"/>
      <c r="BB30" s="16"/>
      <c r="BC30" s="15">
        <v>2</v>
      </c>
      <c r="BD30" s="16">
        <v>0.5</v>
      </c>
      <c r="BE30" s="17"/>
      <c r="BF30" s="16"/>
      <c r="BG30" s="15">
        <v>2</v>
      </c>
      <c r="BH30" s="16">
        <v>1</v>
      </c>
      <c r="BI30" s="17">
        <v>2</v>
      </c>
      <c r="BJ30" s="16">
        <v>0.7</v>
      </c>
      <c r="BK30" s="15">
        <v>1</v>
      </c>
      <c r="BL30" s="16">
        <v>0.5</v>
      </c>
      <c r="BM30" s="17">
        <v>3</v>
      </c>
      <c r="BN30" s="16">
        <v>0.7</v>
      </c>
      <c r="BO30" s="15">
        <v>3</v>
      </c>
      <c r="BP30" s="16">
        <v>1</v>
      </c>
      <c r="BQ30" s="17">
        <v>1</v>
      </c>
      <c r="BR30" s="16">
        <v>0.2</v>
      </c>
      <c r="BS30" s="15">
        <v>3</v>
      </c>
      <c r="BT30" s="16">
        <v>1</v>
      </c>
      <c r="BU30" s="17">
        <v>2</v>
      </c>
      <c r="BV30" s="16">
        <v>2.5</v>
      </c>
      <c r="BW30" s="15">
        <v>2</v>
      </c>
      <c r="BX30" s="120">
        <v>0.4</v>
      </c>
      <c r="BY30" s="121"/>
      <c r="BZ30" s="120"/>
      <c r="CA30" s="15">
        <v>3</v>
      </c>
      <c r="CB30" s="120">
        <v>1</v>
      </c>
      <c r="CC30" s="121">
        <v>2</v>
      </c>
      <c r="CD30" s="120">
        <v>0.4</v>
      </c>
      <c r="CE30" s="15">
        <v>3</v>
      </c>
      <c r="CF30" s="120">
        <v>0.7</v>
      </c>
      <c r="CG30" s="121"/>
      <c r="CH30" s="120"/>
      <c r="CI30" s="15">
        <v>1</v>
      </c>
      <c r="CJ30" s="120">
        <v>0.4</v>
      </c>
      <c r="CK30" s="121">
        <v>3</v>
      </c>
      <c r="CL30" s="120">
        <v>0.5</v>
      </c>
      <c r="CM30" s="15">
        <v>1</v>
      </c>
      <c r="CN30" s="120">
        <v>0.8</v>
      </c>
      <c r="CO30" s="15"/>
      <c r="CP30" s="16"/>
      <c r="CQ30" s="17">
        <v>2</v>
      </c>
      <c r="CR30" s="16">
        <v>0.5</v>
      </c>
      <c r="CS30" s="15">
        <v>1</v>
      </c>
      <c r="CT30" s="16">
        <v>0.6</v>
      </c>
      <c r="CU30" s="15">
        <v>3</v>
      </c>
      <c r="CV30" s="16">
        <v>0.5</v>
      </c>
      <c r="CW30" s="17"/>
      <c r="CX30" s="16"/>
      <c r="CY30" s="15">
        <v>2</v>
      </c>
      <c r="CZ30" s="16">
        <v>1</v>
      </c>
      <c r="DA30" s="17"/>
      <c r="DB30" s="16"/>
      <c r="DC30" s="15">
        <v>1</v>
      </c>
      <c r="DD30" s="16">
        <v>0.5</v>
      </c>
      <c r="DE30" s="17">
        <v>3</v>
      </c>
      <c r="DF30" s="16">
        <v>0.7</v>
      </c>
      <c r="DG30" s="15">
        <v>3</v>
      </c>
      <c r="DH30" s="16">
        <v>1.3</v>
      </c>
      <c r="DI30" s="17">
        <v>1</v>
      </c>
      <c r="DJ30" s="16">
        <v>0.3</v>
      </c>
      <c r="DK30" s="15">
        <v>2</v>
      </c>
      <c r="DL30" s="16">
        <v>0.5</v>
      </c>
      <c r="DM30" s="17">
        <v>1</v>
      </c>
      <c r="DN30" s="16">
        <v>0.8</v>
      </c>
      <c r="DO30" s="15">
        <v>1</v>
      </c>
      <c r="DP30" s="16">
        <v>0.4</v>
      </c>
      <c r="DQ30" s="17">
        <v>1</v>
      </c>
      <c r="DR30" s="16">
        <v>0.5</v>
      </c>
      <c r="DS30" s="15">
        <v>1</v>
      </c>
      <c r="DT30" s="120">
        <v>0.4</v>
      </c>
      <c r="DU30" s="121"/>
      <c r="DV30" s="120"/>
      <c r="DW30" s="61">
        <f t="shared" si="0"/>
        <v>97</v>
      </c>
      <c r="DX30" s="62">
        <f t="shared" si="0"/>
        <v>41.299999999999983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7</v>
      </c>
      <c r="D33" s="41">
        <v>8.5</v>
      </c>
      <c r="E33" s="30">
        <v>8</v>
      </c>
      <c r="F33" s="41">
        <v>6</v>
      </c>
      <c r="G33" s="32">
        <v>7</v>
      </c>
      <c r="H33" s="41">
        <v>6.4</v>
      </c>
      <c r="I33" s="30">
        <v>12</v>
      </c>
      <c r="J33" s="41">
        <v>10.1</v>
      </c>
      <c r="K33" s="32">
        <v>10</v>
      </c>
      <c r="L33" s="41">
        <v>7</v>
      </c>
      <c r="M33" s="30">
        <v>10</v>
      </c>
      <c r="N33" s="41">
        <v>7</v>
      </c>
      <c r="O33" s="30">
        <v>12</v>
      </c>
      <c r="P33" s="41">
        <v>9.6</v>
      </c>
      <c r="Q33" s="32">
        <v>7</v>
      </c>
      <c r="R33" s="41">
        <v>6.1</v>
      </c>
      <c r="S33" s="30">
        <v>14</v>
      </c>
      <c r="T33" s="41">
        <v>9.1999999999999993</v>
      </c>
      <c r="U33" s="32">
        <v>3</v>
      </c>
      <c r="V33" s="41">
        <v>3.2</v>
      </c>
      <c r="W33" s="30">
        <v>8</v>
      </c>
      <c r="X33" s="41">
        <v>4.3</v>
      </c>
      <c r="Y33" s="32">
        <v>8</v>
      </c>
      <c r="Z33" s="41">
        <v>3.3</v>
      </c>
      <c r="AA33" s="10">
        <v>9</v>
      </c>
      <c r="AB33" s="95">
        <v>6.1</v>
      </c>
      <c r="AC33" s="10">
        <v>10</v>
      </c>
      <c r="AD33" s="95">
        <v>5.5</v>
      </c>
      <c r="AE33" s="118">
        <v>10</v>
      </c>
      <c r="AF33" s="95">
        <v>6.4</v>
      </c>
      <c r="AG33" s="10">
        <v>9</v>
      </c>
      <c r="AH33" s="95">
        <v>11.3</v>
      </c>
      <c r="AI33" s="118">
        <v>9</v>
      </c>
      <c r="AJ33" s="95">
        <v>3.6</v>
      </c>
      <c r="AK33" s="10">
        <v>6</v>
      </c>
      <c r="AL33" s="95">
        <v>5</v>
      </c>
      <c r="AM33" s="118">
        <v>5</v>
      </c>
      <c r="AN33" s="95">
        <v>8.3000000000000007</v>
      </c>
      <c r="AO33" s="10">
        <v>10</v>
      </c>
      <c r="AP33" s="95">
        <v>4.8</v>
      </c>
      <c r="AQ33" s="118">
        <v>10</v>
      </c>
      <c r="AR33" s="95">
        <v>5.0999999999999996</v>
      </c>
      <c r="AS33" s="10">
        <v>6</v>
      </c>
      <c r="AT33" s="95">
        <v>4</v>
      </c>
      <c r="AU33" s="118">
        <v>11</v>
      </c>
      <c r="AV33" s="95">
        <v>6.2</v>
      </c>
      <c r="AW33" s="10">
        <v>12</v>
      </c>
      <c r="AX33" s="95">
        <v>6.9</v>
      </c>
      <c r="AY33" s="10">
        <v>11</v>
      </c>
      <c r="AZ33" s="11">
        <v>3.7</v>
      </c>
      <c r="BA33" s="12">
        <v>7</v>
      </c>
      <c r="BB33" s="11">
        <v>3.2</v>
      </c>
      <c r="BC33" s="10">
        <v>11</v>
      </c>
      <c r="BD33" s="11">
        <v>4.2</v>
      </c>
      <c r="BE33" s="12">
        <v>13</v>
      </c>
      <c r="BF33" s="11">
        <v>7.9</v>
      </c>
      <c r="BG33" s="10">
        <v>14</v>
      </c>
      <c r="BH33" s="11">
        <v>3</v>
      </c>
      <c r="BI33" s="12">
        <v>4</v>
      </c>
      <c r="BJ33" s="11">
        <v>4</v>
      </c>
      <c r="BK33" s="10">
        <v>17</v>
      </c>
      <c r="BL33" s="11">
        <v>6</v>
      </c>
      <c r="BM33" s="12">
        <v>12</v>
      </c>
      <c r="BN33" s="11">
        <v>6.7</v>
      </c>
      <c r="BO33" s="10">
        <v>9</v>
      </c>
      <c r="BP33" s="11">
        <v>5.3</v>
      </c>
      <c r="BQ33" s="12">
        <v>2</v>
      </c>
      <c r="BR33" s="11">
        <v>5.0999999999999996</v>
      </c>
      <c r="BS33" s="10">
        <v>20</v>
      </c>
      <c r="BT33" s="11">
        <v>11.8</v>
      </c>
      <c r="BU33" s="12">
        <v>8</v>
      </c>
      <c r="BV33" s="11">
        <v>6</v>
      </c>
      <c r="BW33" s="10">
        <v>15</v>
      </c>
      <c r="BX33" s="117">
        <v>10.5</v>
      </c>
      <c r="BY33" s="118">
        <v>12</v>
      </c>
      <c r="BZ33" s="117">
        <v>7.2</v>
      </c>
      <c r="CA33" s="10">
        <v>13</v>
      </c>
      <c r="CB33" s="117"/>
      <c r="CC33" s="118">
        <v>18</v>
      </c>
      <c r="CD33" s="117">
        <v>5.3</v>
      </c>
      <c r="CE33" s="10">
        <v>9</v>
      </c>
      <c r="CF33" s="117">
        <v>3</v>
      </c>
      <c r="CG33" s="118">
        <v>10</v>
      </c>
      <c r="CH33" s="117">
        <v>3.8</v>
      </c>
      <c r="CI33" s="10">
        <v>11</v>
      </c>
      <c r="CJ33" s="117">
        <v>6.1</v>
      </c>
      <c r="CK33" s="118">
        <v>14</v>
      </c>
      <c r="CL33" s="117">
        <v>4.3</v>
      </c>
      <c r="CM33" s="10">
        <v>14</v>
      </c>
      <c r="CN33" s="117">
        <v>7.5</v>
      </c>
      <c r="CO33" s="30">
        <v>6</v>
      </c>
      <c r="CP33" s="41">
        <v>4.3</v>
      </c>
      <c r="CQ33" s="30">
        <v>13</v>
      </c>
      <c r="CR33" s="41">
        <v>9.4</v>
      </c>
      <c r="CS33" s="32">
        <v>10</v>
      </c>
      <c r="CT33" s="41">
        <v>13</v>
      </c>
      <c r="CU33" s="10">
        <v>10</v>
      </c>
      <c r="CV33" s="11">
        <v>5.0999999999999996</v>
      </c>
      <c r="CW33" s="12">
        <v>14</v>
      </c>
      <c r="CX33" s="11">
        <v>8</v>
      </c>
      <c r="CY33" s="10">
        <v>9</v>
      </c>
      <c r="CZ33" s="11">
        <v>5.0999999999999996</v>
      </c>
      <c r="DA33" s="12">
        <v>7</v>
      </c>
      <c r="DB33" s="11">
        <v>9.1999999999999993</v>
      </c>
      <c r="DC33" s="10">
        <v>4</v>
      </c>
      <c r="DD33" s="11">
        <v>6.3</v>
      </c>
      <c r="DE33" s="12">
        <v>19</v>
      </c>
      <c r="DF33" s="11">
        <v>8.9</v>
      </c>
      <c r="DG33" s="10">
        <v>9</v>
      </c>
      <c r="DH33" s="11">
        <v>5.4</v>
      </c>
      <c r="DI33" s="12">
        <v>10</v>
      </c>
      <c r="DJ33" s="11">
        <v>5</v>
      </c>
      <c r="DK33" s="10">
        <v>6</v>
      </c>
      <c r="DL33" s="11">
        <v>6</v>
      </c>
      <c r="DM33" s="12">
        <v>4</v>
      </c>
      <c r="DN33" s="11">
        <v>3.3</v>
      </c>
      <c r="DO33" s="10">
        <v>15</v>
      </c>
      <c r="DP33" s="11">
        <v>8.6</v>
      </c>
      <c r="DQ33" s="12">
        <v>13</v>
      </c>
      <c r="DR33" s="11">
        <v>7.5</v>
      </c>
      <c r="DS33" s="10">
        <v>7</v>
      </c>
      <c r="DT33" s="117">
        <v>4.0999999999999996</v>
      </c>
      <c r="DU33" s="118">
        <v>14</v>
      </c>
      <c r="DV33" s="117">
        <v>5.4</v>
      </c>
      <c r="DW33" s="59">
        <f t="shared" si="0"/>
        <v>627</v>
      </c>
      <c r="DX33" s="60">
        <f t="shared" si="0"/>
        <v>383.1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>
        <v>2</v>
      </c>
      <c r="D34" s="42">
        <v>0.8</v>
      </c>
      <c r="E34" s="19"/>
      <c r="F34" s="42"/>
      <c r="G34" s="21"/>
      <c r="H34" s="42"/>
      <c r="I34" s="19">
        <v>2</v>
      </c>
      <c r="J34" s="42">
        <v>1</v>
      </c>
      <c r="K34" s="21">
        <v>1</v>
      </c>
      <c r="L34" s="42">
        <v>0.6</v>
      </c>
      <c r="M34" s="19">
        <v>2</v>
      </c>
      <c r="N34" s="42">
        <v>0.6</v>
      </c>
      <c r="O34" s="19">
        <v>2</v>
      </c>
      <c r="P34" s="42">
        <v>0.4</v>
      </c>
      <c r="Q34" s="21">
        <v>1</v>
      </c>
      <c r="R34" s="42">
        <v>0.3</v>
      </c>
      <c r="S34" s="19">
        <v>3</v>
      </c>
      <c r="T34" s="42">
        <v>1</v>
      </c>
      <c r="U34" s="21"/>
      <c r="V34" s="42"/>
      <c r="W34" s="19">
        <v>3</v>
      </c>
      <c r="X34" s="42">
        <v>1</v>
      </c>
      <c r="Y34" s="21">
        <v>2</v>
      </c>
      <c r="Z34" s="42">
        <v>0.3</v>
      </c>
      <c r="AA34" s="15"/>
      <c r="AB34" s="43"/>
      <c r="AC34" s="15"/>
      <c r="AD34" s="43"/>
      <c r="AE34" s="121">
        <v>7</v>
      </c>
      <c r="AF34" s="43">
        <v>2</v>
      </c>
      <c r="AG34" s="15">
        <v>3</v>
      </c>
      <c r="AH34" s="43">
        <v>2.7</v>
      </c>
      <c r="AI34" s="121">
        <v>2</v>
      </c>
      <c r="AJ34" s="43">
        <v>0.6</v>
      </c>
      <c r="AK34" s="15">
        <v>3</v>
      </c>
      <c r="AL34" s="43">
        <v>0.5</v>
      </c>
      <c r="AM34" s="121">
        <v>1</v>
      </c>
      <c r="AN34" s="43">
        <v>0.3</v>
      </c>
      <c r="AO34" s="15">
        <v>4</v>
      </c>
      <c r="AP34" s="43">
        <v>1</v>
      </c>
      <c r="AQ34" s="121">
        <v>2</v>
      </c>
      <c r="AR34" s="43">
        <v>0.6</v>
      </c>
      <c r="AS34" s="15"/>
      <c r="AT34" s="43"/>
      <c r="AU34" s="121">
        <v>1</v>
      </c>
      <c r="AV34" s="43">
        <v>0.5</v>
      </c>
      <c r="AW34" s="15"/>
      <c r="AX34" s="43"/>
      <c r="AY34" s="15">
        <v>1</v>
      </c>
      <c r="AZ34" s="16">
        <v>0.2</v>
      </c>
      <c r="BA34" s="17">
        <v>3</v>
      </c>
      <c r="BB34" s="16">
        <v>0.9</v>
      </c>
      <c r="BC34" s="15">
        <v>1</v>
      </c>
      <c r="BD34" s="16">
        <v>0.3</v>
      </c>
      <c r="BE34" s="17">
        <v>3</v>
      </c>
      <c r="BF34" s="16">
        <v>0.7</v>
      </c>
      <c r="BG34" s="15">
        <v>4</v>
      </c>
      <c r="BH34" s="16">
        <v>0.8</v>
      </c>
      <c r="BI34" s="17">
        <v>2</v>
      </c>
      <c r="BJ34" s="16">
        <v>0.5</v>
      </c>
      <c r="BK34" s="15"/>
      <c r="BL34" s="16"/>
      <c r="BM34" s="17">
        <v>3</v>
      </c>
      <c r="BN34" s="16">
        <v>1</v>
      </c>
      <c r="BO34" s="15">
        <v>2</v>
      </c>
      <c r="BP34" s="16">
        <v>0.4</v>
      </c>
      <c r="BQ34" s="17">
        <v>1</v>
      </c>
      <c r="BR34" s="16">
        <v>0.4</v>
      </c>
      <c r="BS34" s="15"/>
      <c r="BT34" s="16"/>
      <c r="BU34" s="17">
        <v>2</v>
      </c>
      <c r="BV34" s="16">
        <v>0.6</v>
      </c>
      <c r="BW34" s="15"/>
      <c r="BX34" s="120"/>
      <c r="BY34" s="121">
        <v>1</v>
      </c>
      <c r="BZ34" s="120">
        <v>0.4</v>
      </c>
      <c r="CA34" s="15">
        <v>2</v>
      </c>
      <c r="CB34" s="120">
        <v>0.5</v>
      </c>
      <c r="CC34" s="121">
        <v>4</v>
      </c>
      <c r="CD34" s="120">
        <v>0.6</v>
      </c>
      <c r="CE34" s="15">
        <v>1</v>
      </c>
      <c r="CF34" s="120">
        <v>0.4</v>
      </c>
      <c r="CG34" s="121">
        <v>3</v>
      </c>
      <c r="CH34" s="120">
        <v>0.5</v>
      </c>
      <c r="CI34" s="15">
        <v>1</v>
      </c>
      <c r="CJ34" s="120">
        <v>0.4</v>
      </c>
      <c r="CK34" s="121">
        <v>3</v>
      </c>
      <c r="CL34" s="120">
        <v>0.5</v>
      </c>
      <c r="CM34" s="15">
        <v>3</v>
      </c>
      <c r="CN34" s="120">
        <v>0.7</v>
      </c>
      <c r="CO34" s="19"/>
      <c r="CP34" s="42"/>
      <c r="CQ34" s="19">
        <v>2</v>
      </c>
      <c r="CR34" s="42">
        <v>0.7</v>
      </c>
      <c r="CS34" s="21">
        <v>2</v>
      </c>
      <c r="CT34" s="42">
        <v>0.4</v>
      </c>
      <c r="CU34" s="15">
        <v>1</v>
      </c>
      <c r="CV34" s="16">
        <v>9.3000000000000007</v>
      </c>
      <c r="CW34" s="17">
        <v>3</v>
      </c>
      <c r="CX34" s="16">
        <v>0.7</v>
      </c>
      <c r="CY34" s="15">
        <v>1</v>
      </c>
      <c r="CZ34" s="16">
        <v>0.3</v>
      </c>
      <c r="DA34" s="17"/>
      <c r="DB34" s="16"/>
      <c r="DC34" s="15"/>
      <c r="DD34" s="16"/>
      <c r="DE34" s="17">
        <v>2</v>
      </c>
      <c r="DF34" s="16">
        <v>0.6</v>
      </c>
      <c r="DG34" s="15"/>
      <c r="DH34" s="16"/>
      <c r="DI34" s="17"/>
      <c r="DJ34" s="16"/>
      <c r="DK34" s="15">
        <v>2</v>
      </c>
      <c r="DL34" s="16">
        <v>0.7</v>
      </c>
      <c r="DM34" s="17"/>
      <c r="DN34" s="16"/>
      <c r="DO34" s="15">
        <v>1</v>
      </c>
      <c r="DP34" s="16">
        <v>0.2</v>
      </c>
      <c r="DQ34" s="17">
        <v>2</v>
      </c>
      <c r="DR34" s="16">
        <v>1</v>
      </c>
      <c r="DS34" s="15"/>
      <c r="DT34" s="120"/>
      <c r="DU34" s="121">
        <v>1</v>
      </c>
      <c r="DV34" s="120">
        <v>0.4</v>
      </c>
      <c r="DW34" s="61">
        <f t="shared" si="0"/>
        <v>98</v>
      </c>
      <c r="DX34" s="62">
        <f t="shared" si="0"/>
        <v>38.299999999999997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9"/>
      <c r="DT35" s="122"/>
      <c r="DU35" s="123"/>
      <c r="DV35" s="12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23"/>
      <c r="DT36" s="124"/>
      <c r="DU36" s="125"/>
      <c r="DV36" s="124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19</v>
      </c>
      <c r="D37" s="117">
        <v>9</v>
      </c>
      <c r="E37" s="10">
        <v>10</v>
      </c>
      <c r="F37" s="117">
        <v>3.8</v>
      </c>
      <c r="G37" s="118">
        <v>20</v>
      </c>
      <c r="H37" s="117">
        <v>10</v>
      </c>
      <c r="I37" s="10">
        <v>14</v>
      </c>
      <c r="J37" s="117">
        <v>10.8</v>
      </c>
      <c r="K37" s="118">
        <v>15</v>
      </c>
      <c r="L37" s="117">
        <v>10</v>
      </c>
      <c r="M37" s="10">
        <v>17</v>
      </c>
      <c r="N37" s="117">
        <v>10.3</v>
      </c>
      <c r="O37" s="118">
        <v>13</v>
      </c>
      <c r="P37" s="117">
        <v>10</v>
      </c>
      <c r="Q37" s="10">
        <v>21</v>
      </c>
      <c r="R37" s="117">
        <v>7.6</v>
      </c>
      <c r="S37" s="118">
        <v>10</v>
      </c>
      <c r="T37" s="117">
        <v>3.4</v>
      </c>
      <c r="U37" s="10">
        <v>8</v>
      </c>
      <c r="V37" s="117">
        <v>6.5</v>
      </c>
      <c r="W37" s="118">
        <v>12</v>
      </c>
      <c r="X37" s="117">
        <v>3.6</v>
      </c>
      <c r="Y37" s="10">
        <v>15</v>
      </c>
      <c r="Z37" s="117">
        <v>10.5</v>
      </c>
      <c r="AA37" s="10">
        <v>18</v>
      </c>
      <c r="AB37" s="117">
        <v>9</v>
      </c>
      <c r="AC37" s="118">
        <v>16</v>
      </c>
      <c r="AD37" s="117">
        <v>8.8000000000000007</v>
      </c>
      <c r="AE37" s="10">
        <v>13</v>
      </c>
      <c r="AF37" s="117">
        <v>5.5</v>
      </c>
      <c r="AG37" s="118">
        <v>10</v>
      </c>
      <c r="AH37" s="117">
        <v>8.8000000000000007</v>
      </c>
      <c r="AI37" s="10">
        <v>17</v>
      </c>
      <c r="AJ37" s="117">
        <v>9</v>
      </c>
      <c r="AK37" s="118">
        <v>20</v>
      </c>
      <c r="AL37" s="117">
        <v>9.1</v>
      </c>
      <c r="AM37" s="10">
        <v>13</v>
      </c>
      <c r="AN37" s="117">
        <v>6.5</v>
      </c>
      <c r="AO37" s="118">
        <v>24</v>
      </c>
      <c r="AP37" s="117">
        <v>10.4</v>
      </c>
      <c r="AQ37" s="10">
        <v>12</v>
      </c>
      <c r="AR37" s="117">
        <v>5.8</v>
      </c>
      <c r="AS37" s="118">
        <v>17</v>
      </c>
      <c r="AT37" s="117">
        <v>6.3</v>
      </c>
      <c r="AU37" s="10">
        <v>16</v>
      </c>
      <c r="AV37" s="117">
        <v>5.8</v>
      </c>
      <c r="AW37" s="118">
        <v>14</v>
      </c>
      <c r="AX37" s="117">
        <v>5</v>
      </c>
      <c r="AY37" s="10">
        <v>7</v>
      </c>
      <c r="AZ37" s="117">
        <v>3</v>
      </c>
      <c r="BA37" s="118">
        <v>12</v>
      </c>
      <c r="BB37" s="117">
        <v>4.8</v>
      </c>
      <c r="BC37" s="10">
        <v>16</v>
      </c>
      <c r="BD37" s="117">
        <v>5.4</v>
      </c>
      <c r="BE37" s="118">
        <v>10</v>
      </c>
      <c r="BF37" s="117">
        <v>5.5</v>
      </c>
      <c r="BG37" s="10">
        <v>11</v>
      </c>
      <c r="BH37" s="117">
        <v>4.8</v>
      </c>
      <c r="BI37" s="118">
        <v>13</v>
      </c>
      <c r="BJ37" s="117">
        <v>6.5</v>
      </c>
      <c r="BK37" s="10">
        <v>19</v>
      </c>
      <c r="BL37" s="117">
        <v>5</v>
      </c>
      <c r="BM37" s="118">
        <v>20</v>
      </c>
      <c r="BN37" s="117">
        <v>6.5</v>
      </c>
      <c r="BO37" s="10">
        <v>23</v>
      </c>
      <c r="BP37" s="117">
        <v>5</v>
      </c>
      <c r="BQ37" s="118">
        <v>19</v>
      </c>
      <c r="BR37" s="117">
        <v>10</v>
      </c>
      <c r="BS37" s="10">
        <v>15</v>
      </c>
      <c r="BT37" s="117">
        <v>5.6</v>
      </c>
      <c r="BU37" s="118">
        <v>16</v>
      </c>
      <c r="BV37" s="117">
        <v>6.3</v>
      </c>
      <c r="BW37" s="10">
        <v>17</v>
      </c>
      <c r="BX37" s="117">
        <v>7</v>
      </c>
      <c r="BY37" s="118"/>
      <c r="BZ37" s="117"/>
      <c r="CA37" s="10">
        <v>18</v>
      </c>
      <c r="CB37" s="117">
        <v>8.3000000000000007</v>
      </c>
      <c r="CC37" s="118">
        <v>12</v>
      </c>
      <c r="CD37" s="117">
        <v>6.8</v>
      </c>
      <c r="CE37" s="10">
        <v>13</v>
      </c>
      <c r="CF37" s="117">
        <v>4.5</v>
      </c>
      <c r="CG37" s="118">
        <v>16</v>
      </c>
      <c r="CH37" s="117">
        <v>5.7</v>
      </c>
      <c r="CI37" s="10">
        <v>12</v>
      </c>
      <c r="CJ37" s="117">
        <v>4.5</v>
      </c>
      <c r="CK37" s="118">
        <v>15</v>
      </c>
      <c r="CL37" s="117">
        <v>6.5</v>
      </c>
      <c r="CM37" s="10">
        <v>26</v>
      </c>
      <c r="CN37" s="117">
        <v>8.3000000000000007</v>
      </c>
      <c r="CO37" s="118">
        <v>20</v>
      </c>
      <c r="CP37" s="117">
        <v>8</v>
      </c>
      <c r="CQ37" s="10">
        <v>18</v>
      </c>
      <c r="CR37" s="117">
        <v>7</v>
      </c>
      <c r="CS37" s="118">
        <v>14</v>
      </c>
      <c r="CT37" s="117">
        <v>8.5</v>
      </c>
      <c r="CU37" s="10">
        <v>17</v>
      </c>
      <c r="CV37" s="117">
        <v>8</v>
      </c>
      <c r="CW37" s="118">
        <v>21</v>
      </c>
      <c r="CX37" s="117">
        <v>8</v>
      </c>
      <c r="CY37" s="10">
        <v>14</v>
      </c>
      <c r="CZ37" s="117">
        <v>6.3</v>
      </c>
      <c r="DA37" s="118">
        <v>7</v>
      </c>
      <c r="DB37" s="117">
        <v>8.6</v>
      </c>
      <c r="DC37" s="10">
        <v>17</v>
      </c>
      <c r="DD37" s="117">
        <v>7.9</v>
      </c>
      <c r="DE37" s="118">
        <v>20</v>
      </c>
      <c r="DF37" s="117">
        <v>11</v>
      </c>
      <c r="DG37" s="10">
        <v>14</v>
      </c>
      <c r="DH37" s="117">
        <v>7</v>
      </c>
      <c r="DI37" s="118">
        <v>23</v>
      </c>
      <c r="DJ37" s="117">
        <v>9.8000000000000007</v>
      </c>
      <c r="DK37" s="10">
        <v>20</v>
      </c>
      <c r="DL37" s="117">
        <v>7</v>
      </c>
      <c r="DM37" s="118">
        <v>15</v>
      </c>
      <c r="DN37" s="117">
        <v>8.6</v>
      </c>
      <c r="DO37" s="10">
        <v>18</v>
      </c>
      <c r="DP37" s="117">
        <v>7</v>
      </c>
      <c r="DQ37" s="118">
        <v>15</v>
      </c>
      <c r="DR37" s="117">
        <v>8.6</v>
      </c>
      <c r="DS37" s="10">
        <v>15</v>
      </c>
      <c r="DT37" s="117">
        <v>10.1</v>
      </c>
      <c r="DU37" s="118">
        <v>21</v>
      </c>
      <c r="DV37" s="117">
        <v>8.5</v>
      </c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963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445.4000000000002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/>
      <c r="D38" s="120"/>
      <c r="E38" s="15"/>
      <c r="F38" s="120"/>
      <c r="G38" s="121">
        <v>3</v>
      </c>
      <c r="H38" s="120">
        <v>3.5</v>
      </c>
      <c r="I38" s="15"/>
      <c r="J38" s="120"/>
      <c r="K38" s="121"/>
      <c r="L38" s="120"/>
      <c r="M38" s="15"/>
      <c r="N38" s="120"/>
      <c r="O38" s="121"/>
      <c r="P38" s="120"/>
      <c r="Q38" s="15">
        <v>1</v>
      </c>
      <c r="R38" s="120">
        <v>0.04</v>
      </c>
      <c r="S38" s="121">
        <v>2</v>
      </c>
      <c r="T38" s="120">
        <v>0.7</v>
      </c>
      <c r="U38" s="15">
        <v>1</v>
      </c>
      <c r="V38" s="120">
        <v>1</v>
      </c>
      <c r="W38" s="121"/>
      <c r="X38" s="120"/>
      <c r="Y38" s="15"/>
      <c r="Z38" s="120"/>
      <c r="AA38" s="15">
        <v>1</v>
      </c>
      <c r="AB38" s="120">
        <v>1</v>
      </c>
      <c r="AC38" s="121"/>
      <c r="AD38" s="120"/>
      <c r="AE38" s="15">
        <v>1</v>
      </c>
      <c r="AF38" s="120">
        <v>0.6</v>
      </c>
      <c r="AG38" s="121"/>
      <c r="AH38" s="120"/>
      <c r="AI38" s="15"/>
      <c r="AJ38" s="120"/>
      <c r="AK38" s="121"/>
      <c r="AL38" s="120"/>
      <c r="AM38" s="15"/>
      <c r="AN38" s="120"/>
      <c r="AO38" s="121"/>
      <c r="AP38" s="120"/>
      <c r="AQ38" s="15">
        <v>2</v>
      </c>
      <c r="AR38" s="120">
        <v>1</v>
      </c>
      <c r="AS38" s="121"/>
      <c r="AT38" s="120"/>
      <c r="AU38" s="15"/>
      <c r="AV38" s="120"/>
      <c r="AW38" s="121"/>
      <c r="AX38" s="120"/>
      <c r="AY38" s="15"/>
      <c r="AZ38" s="120"/>
      <c r="BA38" s="121"/>
      <c r="BB38" s="120"/>
      <c r="BC38" s="15">
        <v>2</v>
      </c>
      <c r="BD38" s="120">
        <v>0.6</v>
      </c>
      <c r="BE38" s="121"/>
      <c r="BF38" s="120"/>
      <c r="BG38" s="15"/>
      <c r="BH38" s="120"/>
      <c r="BI38" s="121"/>
      <c r="BJ38" s="120"/>
      <c r="BK38" s="15">
        <v>2</v>
      </c>
      <c r="BL38" s="120">
        <v>0.5</v>
      </c>
      <c r="BM38" s="121"/>
      <c r="BN38" s="120"/>
      <c r="BO38" s="15"/>
      <c r="BP38" s="120"/>
      <c r="BQ38" s="121"/>
      <c r="BR38" s="120"/>
      <c r="BS38" s="15">
        <v>1</v>
      </c>
      <c r="BT38" s="120">
        <v>1</v>
      </c>
      <c r="BU38" s="121"/>
      <c r="BV38" s="120"/>
      <c r="BW38" s="15"/>
      <c r="BX38" s="120"/>
      <c r="BY38" s="121"/>
      <c r="BZ38" s="120"/>
      <c r="CA38" s="15"/>
      <c r="CB38" s="120"/>
      <c r="CC38" s="121"/>
      <c r="CD38" s="120"/>
      <c r="CE38" s="15"/>
      <c r="CF38" s="120"/>
      <c r="CG38" s="121"/>
      <c r="CH38" s="120"/>
      <c r="CI38" s="15">
        <v>1</v>
      </c>
      <c r="CJ38" s="120">
        <v>0.4</v>
      </c>
      <c r="CK38" s="121"/>
      <c r="CL38" s="120"/>
      <c r="CM38" s="15">
        <v>4</v>
      </c>
      <c r="CN38" s="120">
        <v>1</v>
      </c>
      <c r="CO38" s="121"/>
      <c r="CP38" s="120"/>
      <c r="CQ38" s="15"/>
      <c r="CR38" s="120"/>
      <c r="CS38" s="121"/>
      <c r="CT38" s="120"/>
      <c r="CU38" s="15"/>
      <c r="CV38" s="120"/>
      <c r="CW38" s="121">
        <v>1</v>
      </c>
      <c r="CX38" s="120">
        <v>0.5</v>
      </c>
      <c r="CY38" s="15">
        <v>1</v>
      </c>
      <c r="CZ38" s="120">
        <v>0.4</v>
      </c>
      <c r="DA38" s="121"/>
      <c r="DB38" s="120"/>
      <c r="DC38" s="15"/>
      <c r="DD38" s="120"/>
      <c r="DE38" s="121"/>
      <c r="DF38" s="120"/>
      <c r="DG38" s="15">
        <v>1</v>
      </c>
      <c r="DH38" s="120">
        <v>0.5</v>
      </c>
      <c r="DI38" s="121">
        <v>2</v>
      </c>
      <c r="DJ38" s="120">
        <v>0.5</v>
      </c>
      <c r="DK38" s="15">
        <v>1</v>
      </c>
      <c r="DL38" s="120">
        <v>0.4</v>
      </c>
      <c r="DM38" s="121"/>
      <c r="DN38" s="120"/>
      <c r="DO38" s="15"/>
      <c r="DP38" s="120"/>
      <c r="DQ38" s="121"/>
      <c r="DR38" s="120"/>
      <c r="DS38" s="15">
        <v>1</v>
      </c>
      <c r="DT38" s="120">
        <v>0.3</v>
      </c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28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13.940000000000001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7" t="s">
        <v>0</v>
      </c>
      <c r="B46" s="247"/>
      <c r="C46" s="247"/>
      <c r="D46" s="1"/>
      <c r="E46" s="247" t="s">
        <v>64</v>
      </c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7" t="s">
        <v>2</v>
      </c>
      <c r="B47" s="247"/>
      <c r="C47" s="2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8" t="str">
        <f>B3</f>
        <v>OCTUBRE</v>
      </c>
      <c r="C48" s="248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90" t="s">
        <v>5</v>
      </c>
      <c r="B50" s="276" t="s">
        <v>65</v>
      </c>
      <c r="C50" s="276" t="s">
        <v>7</v>
      </c>
      <c r="D50" s="276"/>
      <c r="E50" s="276"/>
      <c r="F50" s="276"/>
      <c r="G50" s="276" t="s">
        <v>7</v>
      </c>
      <c r="H50" s="276"/>
      <c r="I50" s="276"/>
      <c r="J50" s="276"/>
      <c r="K50" s="276" t="s">
        <v>7</v>
      </c>
      <c r="L50" s="276"/>
      <c r="M50" s="276"/>
      <c r="N50" s="276"/>
      <c r="O50" s="276" t="s">
        <v>7</v>
      </c>
      <c r="P50" s="276"/>
      <c r="Q50" s="276"/>
      <c r="R50" s="276"/>
      <c r="S50" s="276" t="s">
        <v>7</v>
      </c>
      <c r="T50" s="276"/>
      <c r="U50" s="276"/>
      <c r="V50" s="276"/>
      <c r="W50" s="276" t="s">
        <v>7</v>
      </c>
      <c r="X50" s="276"/>
      <c r="Y50" s="276"/>
      <c r="Z50" s="276"/>
      <c r="AA50" s="276" t="s">
        <v>7</v>
      </c>
      <c r="AB50" s="276"/>
      <c r="AC50" s="276"/>
      <c r="AD50" s="276"/>
      <c r="AE50" s="276" t="s">
        <v>7</v>
      </c>
      <c r="AF50" s="276"/>
      <c r="AG50" s="276"/>
      <c r="AH50" s="276"/>
      <c r="AI50" s="276" t="s">
        <v>7</v>
      </c>
      <c r="AJ50" s="276"/>
      <c r="AK50" s="276"/>
      <c r="AL50" s="276"/>
      <c r="AM50" s="276" t="s">
        <v>7</v>
      </c>
      <c r="AN50" s="276"/>
      <c r="AO50" s="276"/>
      <c r="AP50" s="276"/>
      <c r="AQ50" s="276" t="s">
        <v>7</v>
      </c>
      <c r="AR50" s="276"/>
      <c r="AS50" s="276"/>
      <c r="AT50" s="276"/>
      <c r="AU50" s="276" t="s">
        <v>7</v>
      </c>
      <c r="AV50" s="276"/>
      <c r="AW50" s="276"/>
      <c r="AX50" s="276"/>
      <c r="AY50" s="276" t="s">
        <v>7</v>
      </c>
      <c r="AZ50" s="276"/>
      <c r="BA50" s="276"/>
      <c r="BB50" s="276"/>
      <c r="BC50" s="276" t="s">
        <v>7</v>
      </c>
      <c r="BD50" s="276"/>
      <c r="BE50" s="276"/>
      <c r="BF50" s="276"/>
      <c r="BG50" s="276" t="s">
        <v>7</v>
      </c>
      <c r="BH50" s="276"/>
      <c r="BI50" s="276"/>
      <c r="BJ50" s="276"/>
      <c r="BK50" s="276" t="s">
        <v>7</v>
      </c>
      <c r="BL50" s="276"/>
      <c r="BM50" s="276"/>
      <c r="BN50" s="276"/>
      <c r="BO50" s="276" t="s">
        <v>7</v>
      </c>
      <c r="BP50" s="276"/>
      <c r="BQ50" s="276"/>
      <c r="BR50" s="276"/>
      <c r="BS50" s="276" t="s">
        <v>7</v>
      </c>
      <c r="BT50" s="276"/>
      <c r="BU50" s="276"/>
      <c r="BV50" s="276"/>
      <c r="BW50" s="276" t="s">
        <v>7</v>
      </c>
      <c r="BX50" s="276"/>
      <c r="BY50" s="276"/>
      <c r="BZ50" s="276"/>
      <c r="CA50" s="276" t="s">
        <v>7</v>
      </c>
      <c r="CB50" s="276"/>
      <c r="CC50" s="276"/>
      <c r="CD50" s="276"/>
      <c r="CE50" s="276" t="s">
        <v>7</v>
      </c>
      <c r="CF50" s="276"/>
      <c r="CG50" s="276"/>
      <c r="CH50" s="276"/>
      <c r="CI50" s="276" t="s">
        <v>7</v>
      </c>
      <c r="CJ50" s="276"/>
      <c r="CK50" s="276"/>
      <c r="CL50" s="276"/>
      <c r="CM50" s="276" t="s">
        <v>7</v>
      </c>
      <c r="CN50" s="276"/>
      <c r="CO50" s="276"/>
      <c r="CP50" s="276"/>
      <c r="CQ50" s="276" t="s">
        <v>7</v>
      </c>
      <c r="CR50" s="276"/>
      <c r="CS50" s="276"/>
      <c r="CT50" s="276"/>
      <c r="CU50" s="276" t="s">
        <v>7</v>
      </c>
      <c r="CV50" s="276"/>
      <c r="CW50" s="276"/>
      <c r="CX50" s="276"/>
      <c r="CY50" s="276" t="s">
        <v>7</v>
      </c>
      <c r="CZ50" s="276"/>
      <c r="DA50" s="276"/>
      <c r="DB50" s="276"/>
      <c r="DC50" s="276" t="s">
        <v>7</v>
      </c>
      <c r="DD50" s="276"/>
      <c r="DE50" s="276"/>
      <c r="DF50" s="276"/>
      <c r="DG50" s="276" t="s">
        <v>7</v>
      </c>
      <c r="DH50" s="276"/>
      <c r="DI50" s="276"/>
      <c r="DJ50" s="276"/>
      <c r="DK50" s="276" t="s">
        <v>7</v>
      </c>
      <c r="DL50" s="276"/>
      <c r="DM50" s="276"/>
      <c r="DN50" s="276"/>
      <c r="DO50" s="276" t="s">
        <v>7</v>
      </c>
      <c r="DP50" s="276"/>
      <c r="DQ50" s="276"/>
      <c r="DR50" s="276"/>
      <c r="DS50" s="276" t="s">
        <v>7</v>
      </c>
      <c r="DT50" s="276"/>
      <c r="DU50" s="276"/>
      <c r="DV50" s="276"/>
      <c r="DW50" s="267" t="s">
        <v>63</v>
      </c>
      <c r="DX50" s="268"/>
      <c r="DY50" s="116"/>
      <c r="DZ50" s="116"/>
      <c r="EA50" s="116"/>
      <c r="EB50" s="116"/>
    </row>
    <row r="51" spans="1:137" ht="15.75" thickBot="1" x14ac:dyDescent="0.3">
      <c r="A51" s="290"/>
      <c r="B51" s="276"/>
      <c r="C51" s="273">
        <v>1</v>
      </c>
      <c r="D51" s="273"/>
      <c r="E51" s="273"/>
      <c r="F51" s="273"/>
      <c r="G51" s="273">
        <v>2</v>
      </c>
      <c r="H51" s="273"/>
      <c r="I51" s="273"/>
      <c r="J51" s="273"/>
      <c r="K51" s="273">
        <v>3</v>
      </c>
      <c r="L51" s="273"/>
      <c r="M51" s="273"/>
      <c r="N51" s="273"/>
      <c r="O51" s="273">
        <v>4</v>
      </c>
      <c r="P51" s="273"/>
      <c r="Q51" s="273"/>
      <c r="R51" s="273"/>
      <c r="S51" s="273">
        <v>5</v>
      </c>
      <c r="T51" s="273"/>
      <c r="U51" s="273"/>
      <c r="V51" s="273"/>
      <c r="W51" s="273">
        <v>6</v>
      </c>
      <c r="X51" s="273"/>
      <c r="Y51" s="273"/>
      <c r="Z51" s="273"/>
      <c r="AA51" s="273">
        <v>7</v>
      </c>
      <c r="AB51" s="273"/>
      <c r="AC51" s="273"/>
      <c r="AD51" s="273"/>
      <c r="AE51" s="273">
        <v>8</v>
      </c>
      <c r="AF51" s="273"/>
      <c r="AG51" s="273"/>
      <c r="AH51" s="273"/>
      <c r="AI51" s="273">
        <v>9</v>
      </c>
      <c r="AJ51" s="273"/>
      <c r="AK51" s="273"/>
      <c r="AL51" s="273"/>
      <c r="AM51" s="273">
        <v>10</v>
      </c>
      <c r="AN51" s="273"/>
      <c r="AO51" s="273"/>
      <c r="AP51" s="273"/>
      <c r="AQ51" s="273">
        <v>11</v>
      </c>
      <c r="AR51" s="273"/>
      <c r="AS51" s="273"/>
      <c r="AT51" s="273"/>
      <c r="AU51" s="273">
        <v>12</v>
      </c>
      <c r="AV51" s="273"/>
      <c r="AW51" s="273"/>
      <c r="AX51" s="273"/>
      <c r="AY51" s="273">
        <v>13</v>
      </c>
      <c r="AZ51" s="273"/>
      <c r="BA51" s="273"/>
      <c r="BB51" s="273"/>
      <c r="BC51" s="273">
        <v>14</v>
      </c>
      <c r="BD51" s="273"/>
      <c r="BE51" s="273"/>
      <c r="BF51" s="273"/>
      <c r="BG51" s="273">
        <v>15</v>
      </c>
      <c r="BH51" s="273"/>
      <c r="BI51" s="273"/>
      <c r="BJ51" s="273"/>
      <c r="BK51" s="273">
        <v>16</v>
      </c>
      <c r="BL51" s="273"/>
      <c r="BM51" s="273"/>
      <c r="BN51" s="273"/>
      <c r="BO51" s="273">
        <v>17</v>
      </c>
      <c r="BP51" s="273"/>
      <c r="BQ51" s="273"/>
      <c r="BR51" s="273"/>
      <c r="BS51" s="273">
        <v>18</v>
      </c>
      <c r="BT51" s="273"/>
      <c r="BU51" s="273"/>
      <c r="BV51" s="273"/>
      <c r="BW51" s="273">
        <v>19</v>
      </c>
      <c r="BX51" s="273"/>
      <c r="BY51" s="273"/>
      <c r="BZ51" s="273"/>
      <c r="CA51" s="273">
        <v>20</v>
      </c>
      <c r="CB51" s="273"/>
      <c r="CC51" s="273"/>
      <c r="CD51" s="273"/>
      <c r="CE51" s="273">
        <v>21</v>
      </c>
      <c r="CF51" s="273"/>
      <c r="CG51" s="273"/>
      <c r="CH51" s="273"/>
      <c r="CI51" s="273">
        <v>22</v>
      </c>
      <c r="CJ51" s="273"/>
      <c r="CK51" s="273"/>
      <c r="CL51" s="273"/>
      <c r="CM51" s="273">
        <v>23</v>
      </c>
      <c r="CN51" s="273"/>
      <c r="CO51" s="273"/>
      <c r="CP51" s="273"/>
      <c r="CQ51" s="273">
        <v>24</v>
      </c>
      <c r="CR51" s="273"/>
      <c r="CS51" s="273"/>
      <c r="CT51" s="273"/>
      <c r="CU51" s="273">
        <v>25</v>
      </c>
      <c r="CV51" s="273"/>
      <c r="CW51" s="273"/>
      <c r="CX51" s="273"/>
      <c r="CY51" s="273">
        <v>26</v>
      </c>
      <c r="CZ51" s="273"/>
      <c r="DA51" s="273"/>
      <c r="DB51" s="273"/>
      <c r="DC51" s="273">
        <v>27</v>
      </c>
      <c r="DD51" s="273"/>
      <c r="DE51" s="273"/>
      <c r="DF51" s="273"/>
      <c r="DG51" s="273">
        <v>28</v>
      </c>
      <c r="DH51" s="273"/>
      <c r="DI51" s="273"/>
      <c r="DJ51" s="273"/>
      <c r="DK51" s="273">
        <v>29</v>
      </c>
      <c r="DL51" s="273"/>
      <c r="DM51" s="273"/>
      <c r="DN51" s="273"/>
      <c r="DO51" s="273">
        <v>30</v>
      </c>
      <c r="DP51" s="273"/>
      <c r="DQ51" s="273"/>
      <c r="DR51" s="273"/>
      <c r="DS51" s="273">
        <v>31</v>
      </c>
      <c r="DT51" s="273"/>
      <c r="DU51" s="273"/>
      <c r="DV51" s="273"/>
      <c r="DW51" s="269"/>
      <c r="DX51" s="270"/>
      <c r="DY51" s="6"/>
      <c r="DZ51" s="6"/>
      <c r="EA51" s="6"/>
      <c r="EB51" s="6"/>
    </row>
    <row r="52" spans="1:137" ht="15.75" thickBot="1" x14ac:dyDescent="0.3">
      <c r="A52" s="290"/>
      <c r="B52" s="276"/>
      <c r="C52" s="274" t="s">
        <v>8</v>
      </c>
      <c r="D52" s="274"/>
      <c r="E52" s="275" t="s">
        <v>9</v>
      </c>
      <c r="F52" s="275"/>
      <c r="G52" s="274" t="s">
        <v>8</v>
      </c>
      <c r="H52" s="274"/>
      <c r="I52" s="275" t="s">
        <v>9</v>
      </c>
      <c r="J52" s="275"/>
      <c r="K52" s="274" t="s">
        <v>8</v>
      </c>
      <c r="L52" s="274"/>
      <c r="M52" s="275" t="s">
        <v>9</v>
      </c>
      <c r="N52" s="275"/>
      <c r="O52" s="274" t="s">
        <v>8</v>
      </c>
      <c r="P52" s="274"/>
      <c r="Q52" s="275" t="s">
        <v>9</v>
      </c>
      <c r="R52" s="275"/>
      <c r="S52" s="274" t="s">
        <v>8</v>
      </c>
      <c r="T52" s="274"/>
      <c r="U52" s="275" t="s">
        <v>9</v>
      </c>
      <c r="V52" s="275"/>
      <c r="W52" s="274" t="s">
        <v>8</v>
      </c>
      <c r="X52" s="274"/>
      <c r="Y52" s="275" t="s">
        <v>9</v>
      </c>
      <c r="Z52" s="275"/>
      <c r="AA52" s="274" t="s">
        <v>8</v>
      </c>
      <c r="AB52" s="274"/>
      <c r="AC52" s="275" t="s">
        <v>9</v>
      </c>
      <c r="AD52" s="275"/>
      <c r="AE52" s="274" t="s">
        <v>8</v>
      </c>
      <c r="AF52" s="274"/>
      <c r="AG52" s="275" t="s">
        <v>9</v>
      </c>
      <c r="AH52" s="275"/>
      <c r="AI52" s="274" t="s">
        <v>8</v>
      </c>
      <c r="AJ52" s="274"/>
      <c r="AK52" s="275" t="s">
        <v>9</v>
      </c>
      <c r="AL52" s="275"/>
      <c r="AM52" s="274" t="s">
        <v>8</v>
      </c>
      <c r="AN52" s="274"/>
      <c r="AO52" s="275" t="s">
        <v>9</v>
      </c>
      <c r="AP52" s="275"/>
      <c r="AQ52" s="274" t="s">
        <v>8</v>
      </c>
      <c r="AR52" s="274"/>
      <c r="AS52" s="275" t="s">
        <v>9</v>
      </c>
      <c r="AT52" s="275"/>
      <c r="AU52" s="274" t="s">
        <v>8</v>
      </c>
      <c r="AV52" s="274"/>
      <c r="AW52" s="275" t="s">
        <v>9</v>
      </c>
      <c r="AX52" s="275"/>
      <c r="AY52" s="274" t="s">
        <v>8</v>
      </c>
      <c r="AZ52" s="274"/>
      <c r="BA52" s="275" t="s">
        <v>9</v>
      </c>
      <c r="BB52" s="275"/>
      <c r="BC52" s="274" t="s">
        <v>8</v>
      </c>
      <c r="BD52" s="274"/>
      <c r="BE52" s="275" t="s">
        <v>9</v>
      </c>
      <c r="BF52" s="275"/>
      <c r="BG52" s="274" t="s">
        <v>8</v>
      </c>
      <c r="BH52" s="274"/>
      <c r="BI52" s="275" t="s">
        <v>9</v>
      </c>
      <c r="BJ52" s="275"/>
      <c r="BK52" s="274" t="s">
        <v>8</v>
      </c>
      <c r="BL52" s="274"/>
      <c r="BM52" s="275" t="s">
        <v>9</v>
      </c>
      <c r="BN52" s="275"/>
      <c r="BO52" s="274" t="s">
        <v>8</v>
      </c>
      <c r="BP52" s="274"/>
      <c r="BQ52" s="275" t="s">
        <v>9</v>
      </c>
      <c r="BR52" s="275"/>
      <c r="BS52" s="274" t="s">
        <v>8</v>
      </c>
      <c r="BT52" s="274"/>
      <c r="BU52" s="275" t="s">
        <v>9</v>
      </c>
      <c r="BV52" s="275"/>
      <c r="BW52" s="274" t="s">
        <v>8</v>
      </c>
      <c r="BX52" s="274"/>
      <c r="BY52" s="275" t="s">
        <v>9</v>
      </c>
      <c r="BZ52" s="275"/>
      <c r="CA52" s="274" t="s">
        <v>8</v>
      </c>
      <c r="CB52" s="274"/>
      <c r="CC52" s="275" t="s">
        <v>9</v>
      </c>
      <c r="CD52" s="275"/>
      <c r="CE52" s="274" t="s">
        <v>8</v>
      </c>
      <c r="CF52" s="274"/>
      <c r="CG52" s="275" t="s">
        <v>9</v>
      </c>
      <c r="CH52" s="275"/>
      <c r="CI52" s="274" t="s">
        <v>8</v>
      </c>
      <c r="CJ52" s="274"/>
      <c r="CK52" s="275" t="s">
        <v>9</v>
      </c>
      <c r="CL52" s="275"/>
      <c r="CM52" s="274" t="s">
        <v>8</v>
      </c>
      <c r="CN52" s="274"/>
      <c r="CO52" s="275" t="s">
        <v>9</v>
      </c>
      <c r="CP52" s="275"/>
      <c r="CQ52" s="274" t="s">
        <v>8</v>
      </c>
      <c r="CR52" s="274"/>
      <c r="CS52" s="275" t="s">
        <v>9</v>
      </c>
      <c r="CT52" s="275"/>
      <c r="CU52" s="274" t="s">
        <v>8</v>
      </c>
      <c r="CV52" s="274"/>
      <c r="CW52" s="275" t="s">
        <v>9</v>
      </c>
      <c r="CX52" s="275"/>
      <c r="CY52" s="274" t="s">
        <v>8</v>
      </c>
      <c r="CZ52" s="274"/>
      <c r="DA52" s="275" t="s">
        <v>9</v>
      </c>
      <c r="DB52" s="275"/>
      <c r="DC52" s="274" t="s">
        <v>8</v>
      </c>
      <c r="DD52" s="274"/>
      <c r="DE52" s="275" t="s">
        <v>9</v>
      </c>
      <c r="DF52" s="275"/>
      <c r="DG52" s="274" t="s">
        <v>8</v>
      </c>
      <c r="DH52" s="274"/>
      <c r="DI52" s="275" t="s">
        <v>9</v>
      </c>
      <c r="DJ52" s="275"/>
      <c r="DK52" s="274" t="s">
        <v>8</v>
      </c>
      <c r="DL52" s="274"/>
      <c r="DM52" s="275" t="s">
        <v>9</v>
      </c>
      <c r="DN52" s="275"/>
      <c r="DO52" s="274" t="s">
        <v>8</v>
      </c>
      <c r="DP52" s="274"/>
      <c r="DQ52" s="275" t="s">
        <v>9</v>
      </c>
      <c r="DR52" s="275"/>
      <c r="DS52" s="274" t="s">
        <v>8</v>
      </c>
      <c r="DT52" s="274"/>
      <c r="DU52" s="275" t="s">
        <v>9</v>
      </c>
      <c r="DV52" s="275"/>
      <c r="DW52" s="271"/>
      <c r="DX52" s="272"/>
      <c r="DY52" s="48"/>
      <c r="DZ52" s="48"/>
      <c r="EA52" s="48"/>
      <c r="EB52" s="48"/>
    </row>
    <row r="53" spans="1:137" ht="27" thickBot="1" x14ac:dyDescent="0.3">
      <c r="A53" s="290"/>
      <c r="B53" s="276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5</v>
      </c>
      <c r="D54" s="118">
        <v>3.7</v>
      </c>
      <c r="E54" s="118">
        <v>3</v>
      </c>
      <c r="F54" s="118">
        <v>3.5</v>
      </c>
      <c r="G54" s="10">
        <v>8</v>
      </c>
      <c r="H54" s="118">
        <v>4.0999999999999996</v>
      </c>
      <c r="I54" s="118">
        <v>6</v>
      </c>
      <c r="J54" s="118">
        <v>6</v>
      </c>
      <c r="K54" s="10">
        <v>8</v>
      </c>
      <c r="L54" s="118">
        <v>4.8</v>
      </c>
      <c r="M54" s="118">
        <v>6</v>
      </c>
      <c r="N54" s="118">
        <v>3.4</v>
      </c>
      <c r="O54" s="10">
        <v>7</v>
      </c>
      <c r="P54" s="118">
        <v>4.5999999999999996</v>
      </c>
      <c r="Q54" s="118">
        <v>8</v>
      </c>
      <c r="R54" s="118">
        <v>3.4</v>
      </c>
      <c r="S54" s="10">
        <v>5</v>
      </c>
      <c r="T54" s="118">
        <v>2</v>
      </c>
      <c r="U54" s="118">
        <v>5</v>
      </c>
      <c r="V54" s="118">
        <v>3.6</v>
      </c>
      <c r="W54" s="10">
        <v>4</v>
      </c>
      <c r="X54" s="118">
        <v>2</v>
      </c>
      <c r="Y54" s="118">
        <v>6</v>
      </c>
      <c r="Z54" s="118">
        <v>2.8</v>
      </c>
      <c r="AA54" s="10">
        <v>7</v>
      </c>
      <c r="AB54" s="118">
        <v>3.6</v>
      </c>
      <c r="AC54" s="118">
        <v>6</v>
      </c>
      <c r="AD54" s="118">
        <v>5</v>
      </c>
      <c r="AE54" s="10">
        <v>8</v>
      </c>
      <c r="AF54" s="118">
        <v>4.2</v>
      </c>
      <c r="AG54" s="118">
        <v>7</v>
      </c>
      <c r="AH54" s="118">
        <v>3.5</v>
      </c>
      <c r="AI54" s="10">
        <v>9</v>
      </c>
      <c r="AJ54" s="118">
        <v>3.7</v>
      </c>
      <c r="AK54" s="118">
        <v>8</v>
      </c>
      <c r="AL54" s="118">
        <v>6</v>
      </c>
      <c r="AM54" s="10">
        <v>6</v>
      </c>
      <c r="AN54" s="118">
        <v>4.0999999999999996</v>
      </c>
      <c r="AO54" s="118">
        <v>6</v>
      </c>
      <c r="AP54" s="118">
        <v>4.4000000000000004</v>
      </c>
      <c r="AQ54" s="10">
        <v>7</v>
      </c>
      <c r="AR54" s="118">
        <v>4.0999999999999996</v>
      </c>
      <c r="AS54" s="118">
        <v>4</v>
      </c>
      <c r="AT54" s="118">
        <v>2</v>
      </c>
      <c r="AU54" s="10">
        <v>6</v>
      </c>
      <c r="AV54" s="118">
        <v>3.5</v>
      </c>
      <c r="AW54" s="118">
        <v>8</v>
      </c>
      <c r="AX54" s="118">
        <v>4.4000000000000004</v>
      </c>
      <c r="AY54" s="10"/>
      <c r="AZ54" s="118"/>
      <c r="BA54" s="118">
        <v>4</v>
      </c>
      <c r="BB54" s="118">
        <v>2</v>
      </c>
      <c r="BC54" s="10">
        <v>3</v>
      </c>
      <c r="BD54" s="118">
        <v>2.6</v>
      </c>
      <c r="BE54" s="118">
        <v>8</v>
      </c>
      <c r="BF54" s="118">
        <v>5.3</v>
      </c>
      <c r="BG54" s="10">
        <v>5</v>
      </c>
      <c r="BH54" s="118">
        <v>3</v>
      </c>
      <c r="BI54" s="118">
        <v>5</v>
      </c>
      <c r="BJ54" s="118">
        <v>3.6</v>
      </c>
      <c r="BK54" s="10">
        <v>6</v>
      </c>
      <c r="BL54" s="118">
        <v>3</v>
      </c>
      <c r="BM54" s="118">
        <v>8</v>
      </c>
      <c r="BN54" s="118">
        <v>2.6</v>
      </c>
      <c r="BO54" s="10">
        <v>8</v>
      </c>
      <c r="BP54" s="118">
        <v>5</v>
      </c>
      <c r="BQ54" s="118">
        <v>6</v>
      </c>
      <c r="BR54" s="118">
        <v>3.8</v>
      </c>
      <c r="BS54" s="10">
        <v>12</v>
      </c>
      <c r="BT54" s="118">
        <v>6.4</v>
      </c>
      <c r="BU54" s="118">
        <v>4</v>
      </c>
      <c r="BV54" s="118">
        <v>1.8</v>
      </c>
      <c r="BW54" s="10">
        <v>15</v>
      </c>
      <c r="BX54" s="118">
        <v>7.1</v>
      </c>
      <c r="BY54" s="118">
        <v>8</v>
      </c>
      <c r="BZ54" s="118">
        <v>3.4</v>
      </c>
      <c r="CA54" s="10">
        <v>10</v>
      </c>
      <c r="CB54" s="118">
        <v>3.5</v>
      </c>
      <c r="CC54" s="118">
        <v>8</v>
      </c>
      <c r="CD54" s="118">
        <v>3.6</v>
      </c>
      <c r="CE54" s="10">
        <v>7</v>
      </c>
      <c r="CF54" s="118">
        <v>5</v>
      </c>
      <c r="CG54" s="118">
        <v>5</v>
      </c>
      <c r="CH54" s="118">
        <v>3.6</v>
      </c>
      <c r="CI54" s="10">
        <v>2</v>
      </c>
      <c r="CJ54" s="118">
        <v>1</v>
      </c>
      <c r="CK54" s="118">
        <v>9</v>
      </c>
      <c r="CL54" s="118">
        <v>4.4000000000000004</v>
      </c>
      <c r="CM54" s="10">
        <v>7</v>
      </c>
      <c r="CN54" s="118">
        <v>2.8</v>
      </c>
      <c r="CO54" s="118">
        <v>5</v>
      </c>
      <c r="CP54" s="118">
        <v>5.4</v>
      </c>
      <c r="CQ54" s="10">
        <v>8</v>
      </c>
      <c r="CR54" s="118">
        <v>3.6</v>
      </c>
      <c r="CS54" s="118">
        <v>7</v>
      </c>
      <c r="CT54" s="118">
        <v>6.2</v>
      </c>
      <c r="CU54" s="10">
        <v>4</v>
      </c>
      <c r="CV54" s="118">
        <v>2</v>
      </c>
      <c r="CW54" s="118">
        <v>9</v>
      </c>
      <c r="CX54" s="118">
        <v>5.3</v>
      </c>
      <c r="CY54" s="10">
        <v>8</v>
      </c>
      <c r="CZ54" s="118">
        <v>3</v>
      </c>
      <c r="DA54" s="118">
        <v>6</v>
      </c>
      <c r="DB54" s="118">
        <v>2.6</v>
      </c>
      <c r="DC54" s="10">
        <v>5</v>
      </c>
      <c r="DD54" s="118">
        <v>2</v>
      </c>
      <c r="DE54" s="118">
        <v>7</v>
      </c>
      <c r="DF54" s="118">
        <v>5.4</v>
      </c>
      <c r="DG54" s="10">
        <v>4</v>
      </c>
      <c r="DH54" s="118">
        <v>4</v>
      </c>
      <c r="DI54" s="118">
        <v>7</v>
      </c>
      <c r="DJ54" s="118">
        <v>4.0999999999999996</v>
      </c>
      <c r="DK54" s="10">
        <v>8</v>
      </c>
      <c r="DL54" s="118">
        <v>2.4</v>
      </c>
      <c r="DM54" s="118">
        <v>6</v>
      </c>
      <c r="DN54" s="118">
        <v>3</v>
      </c>
      <c r="DO54" s="10">
        <v>3</v>
      </c>
      <c r="DP54" s="118">
        <v>2.2999999999999998</v>
      </c>
      <c r="DQ54" s="118">
        <v>5</v>
      </c>
      <c r="DR54" s="118">
        <v>3</v>
      </c>
      <c r="DS54" s="10">
        <v>5</v>
      </c>
      <c r="DT54" s="118">
        <v>2.4</v>
      </c>
      <c r="DU54" s="118">
        <v>6</v>
      </c>
      <c r="DV54" s="118">
        <v>3.5</v>
      </c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396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226.10000000000002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/>
      <c r="D55" s="121"/>
      <c r="E55" s="121"/>
      <c r="F55" s="121"/>
      <c r="G55" s="15">
        <v>3</v>
      </c>
      <c r="H55" s="121">
        <v>2.2000000000000002</v>
      </c>
      <c r="I55" s="121">
        <v>1</v>
      </c>
      <c r="J55" s="121">
        <v>0.3</v>
      </c>
      <c r="K55" s="15"/>
      <c r="L55" s="121"/>
      <c r="M55" s="121"/>
      <c r="N55" s="121"/>
      <c r="O55" s="15"/>
      <c r="P55" s="121"/>
      <c r="Q55" s="121">
        <v>1</v>
      </c>
      <c r="R55" s="121">
        <v>0.6</v>
      </c>
      <c r="S55" s="15"/>
      <c r="T55" s="121"/>
      <c r="U55" s="121">
        <v>1</v>
      </c>
      <c r="V55" s="121">
        <v>0.5</v>
      </c>
      <c r="W55" s="15"/>
      <c r="X55" s="121"/>
      <c r="Y55" s="121"/>
      <c r="Z55" s="121"/>
      <c r="AA55" s="15"/>
      <c r="AB55" s="121"/>
      <c r="AC55" s="121"/>
      <c r="AD55" s="121"/>
      <c r="AE55" s="15"/>
      <c r="AF55" s="121"/>
      <c r="AG55" s="121">
        <v>2</v>
      </c>
      <c r="AH55" s="121">
        <v>1</v>
      </c>
      <c r="AI55" s="15"/>
      <c r="AJ55" s="121"/>
      <c r="AK55" s="121">
        <v>1</v>
      </c>
      <c r="AL55" s="121">
        <v>0.6</v>
      </c>
      <c r="AM55" s="15"/>
      <c r="AN55" s="121"/>
      <c r="AO55" s="121">
        <v>2</v>
      </c>
      <c r="AP55" s="121">
        <v>0.8</v>
      </c>
      <c r="AQ55" s="15"/>
      <c r="AR55" s="121"/>
      <c r="AS55" s="121">
        <v>4</v>
      </c>
      <c r="AT55" s="121">
        <v>1</v>
      </c>
      <c r="AU55" s="15"/>
      <c r="AV55" s="121"/>
      <c r="AW55" s="121">
        <v>1</v>
      </c>
      <c r="AX55" s="121">
        <v>0.5</v>
      </c>
      <c r="AY55" s="15"/>
      <c r="AZ55" s="121"/>
      <c r="BA55" s="121"/>
      <c r="BB55" s="121"/>
      <c r="BC55" s="15"/>
      <c r="BD55" s="121"/>
      <c r="BE55" s="121"/>
      <c r="BF55" s="121"/>
      <c r="BG55" s="15">
        <v>1</v>
      </c>
      <c r="BH55" s="121">
        <v>0.6</v>
      </c>
      <c r="BI55" s="121"/>
      <c r="BJ55" s="121"/>
      <c r="BK55" s="15"/>
      <c r="BL55" s="121"/>
      <c r="BM55" s="121"/>
      <c r="BN55" s="121"/>
      <c r="BO55" s="15"/>
      <c r="BP55" s="121"/>
      <c r="BQ55" s="121"/>
      <c r="BR55" s="121"/>
      <c r="BS55" s="15"/>
      <c r="BT55" s="121"/>
      <c r="BU55" s="121"/>
      <c r="BV55" s="121"/>
      <c r="BW55" s="15"/>
      <c r="BX55" s="121"/>
      <c r="BY55" s="121">
        <v>1</v>
      </c>
      <c r="BZ55" s="121">
        <v>0.5</v>
      </c>
      <c r="CA55" s="15"/>
      <c r="CB55" s="121"/>
      <c r="CC55" s="121"/>
      <c r="CD55" s="121"/>
      <c r="CE55" s="15"/>
      <c r="CF55" s="121"/>
      <c r="CG55" s="121">
        <v>3</v>
      </c>
      <c r="CH55" s="121">
        <v>1</v>
      </c>
      <c r="CI55" s="15"/>
      <c r="CJ55" s="121"/>
      <c r="CK55" s="121"/>
      <c r="CL55" s="121"/>
      <c r="CM55" s="15"/>
      <c r="CN55" s="121"/>
      <c r="CO55" s="121">
        <v>1</v>
      </c>
      <c r="CP55" s="121">
        <v>0.8</v>
      </c>
      <c r="CQ55" s="15"/>
      <c r="CR55" s="121"/>
      <c r="CS55" s="121"/>
      <c r="CT55" s="121"/>
      <c r="CU55" s="15"/>
      <c r="CV55" s="121"/>
      <c r="CW55" s="121">
        <v>1</v>
      </c>
      <c r="CX55" s="121">
        <v>0.7</v>
      </c>
      <c r="CY55" s="15"/>
      <c r="CZ55" s="121"/>
      <c r="DA55" s="121">
        <v>1</v>
      </c>
      <c r="DB55" s="121">
        <v>0.3</v>
      </c>
      <c r="DC55" s="15"/>
      <c r="DD55" s="121"/>
      <c r="DE55" s="121"/>
      <c r="DF55" s="121"/>
      <c r="DG55" s="15">
        <v>1</v>
      </c>
      <c r="DH55" s="121">
        <v>0.4</v>
      </c>
      <c r="DI55" s="121">
        <v>3</v>
      </c>
      <c r="DJ55" s="121">
        <v>0.6</v>
      </c>
      <c r="DK55" s="15"/>
      <c r="DL55" s="121"/>
      <c r="DM55" s="121">
        <v>1</v>
      </c>
      <c r="DN55" s="121">
        <v>0.6</v>
      </c>
      <c r="DO55" s="15"/>
      <c r="DP55" s="121"/>
      <c r="DQ55" s="121"/>
      <c r="DR55" s="121"/>
      <c r="DS55" s="15"/>
      <c r="DT55" s="121"/>
      <c r="DU55" s="121">
        <v>2</v>
      </c>
      <c r="DV55" s="121">
        <v>0.4</v>
      </c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31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13.4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>
        <v>2</v>
      </c>
      <c r="D58" s="118">
        <v>0.4</v>
      </c>
      <c r="E58" s="118"/>
      <c r="F58" s="118"/>
      <c r="G58" s="10"/>
      <c r="H58" s="118"/>
      <c r="I58" s="118">
        <v>1</v>
      </c>
      <c r="J58" s="118">
        <v>0.4</v>
      </c>
      <c r="K58" s="10"/>
      <c r="L58" s="118"/>
      <c r="M58" s="118">
        <v>1</v>
      </c>
      <c r="N58" s="118">
        <v>0.6</v>
      </c>
      <c r="O58" s="10"/>
      <c r="P58" s="118"/>
      <c r="Q58" s="118">
        <v>1</v>
      </c>
      <c r="R58" s="118">
        <v>0.5</v>
      </c>
      <c r="S58" s="10"/>
      <c r="T58" s="118"/>
      <c r="U58" s="118"/>
      <c r="V58" s="118"/>
      <c r="W58" s="10"/>
      <c r="X58" s="118"/>
      <c r="Y58" s="118">
        <v>1</v>
      </c>
      <c r="Z58" s="118">
        <v>0.2</v>
      </c>
      <c r="AA58" s="10"/>
      <c r="AB58" s="118"/>
      <c r="AC58" s="118">
        <v>1</v>
      </c>
      <c r="AD58" s="118">
        <v>0.6</v>
      </c>
      <c r="AE58" s="10"/>
      <c r="AF58" s="118"/>
      <c r="AG58" s="118"/>
      <c r="AH58" s="118"/>
      <c r="AI58" s="10"/>
      <c r="AJ58" s="118"/>
      <c r="AK58" s="118">
        <v>1</v>
      </c>
      <c r="AL58" s="118">
        <v>0.4</v>
      </c>
      <c r="AM58" s="10"/>
      <c r="AN58" s="118"/>
      <c r="AO58" s="118">
        <v>1</v>
      </c>
      <c r="AP58" s="118">
        <v>0.9</v>
      </c>
      <c r="AQ58" s="10"/>
      <c r="AR58" s="118"/>
      <c r="AS58" s="118"/>
      <c r="AT58" s="118"/>
      <c r="AU58" s="10"/>
      <c r="AV58" s="118"/>
      <c r="AW58" s="118"/>
      <c r="AX58" s="118"/>
      <c r="AY58" s="10"/>
      <c r="AZ58" s="118"/>
      <c r="BA58" s="118"/>
      <c r="BB58" s="118"/>
      <c r="BC58" s="10">
        <v>1</v>
      </c>
      <c r="BD58" s="118">
        <v>0.4</v>
      </c>
      <c r="BE58" s="118"/>
      <c r="BF58" s="118"/>
      <c r="BG58" s="10">
        <v>1</v>
      </c>
      <c r="BH58" s="118">
        <v>0.2</v>
      </c>
      <c r="BI58" s="118"/>
      <c r="BJ58" s="118"/>
      <c r="BK58" s="10">
        <v>1</v>
      </c>
      <c r="BL58" s="118">
        <v>0.1</v>
      </c>
      <c r="BM58" s="118"/>
      <c r="BN58" s="118"/>
      <c r="BO58" s="10">
        <v>1</v>
      </c>
      <c r="BP58" s="118">
        <v>0.7</v>
      </c>
      <c r="BQ58" s="118"/>
      <c r="BR58" s="118"/>
      <c r="BS58" s="10">
        <v>1</v>
      </c>
      <c r="BT58" s="118">
        <v>0.3</v>
      </c>
      <c r="BU58" s="118"/>
      <c r="BV58" s="118"/>
      <c r="BW58" s="10">
        <v>1</v>
      </c>
      <c r="BX58" s="118">
        <v>0.6</v>
      </c>
      <c r="BY58" s="118"/>
      <c r="BZ58" s="118"/>
      <c r="CA58" s="10"/>
      <c r="CB58" s="118"/>
      <c r="CC58" s="118">
        <v>1</v>
      </c>
      <c r="CD58" s="118">
        <v>0.7</v>
      </c>
      <c r="CE58" s="10"/>
      <c r="CF58" s="118"/>
      <c r="CG58" s="118">
        <v>1</v>
      </c>
      <c r="CH58" s="118">
        <v>0.8</v>
      </c>
      <c r="CI58" s="10"/>
      <c r="CJ58" s="118"/>
      <c r="CK58" s="118"/>
      <c r="CL58" s="118"/>
      <c r="CM58" s="10"/>
      <c r="CN58" s="118"/>
      <c r="CO58" s="118">
        <v>1</v>
      </c>
      <c r="CP58" s="118">
        <v>0.6</v>
      </c>
      <c r="CQ58" s="10"/>
      <c r="CR58" s="118"/>
      <c r="CS58" s="118">
        <v>1</v>
      </c>
      <c r="CT58" s="118">
        <v>0.3</v>
      </c>
      <c r="CU58" s="10"/>
      <c r="CV58" s="118"/>
      <c r="CW58" s="118"/>
      <c r="CX58" s="118"/>
      <c r="CY58" s="10"/>
      <c r="CZ58" s="118"/>
      <c r="DA58" s="118"/>
      <c r="DB58" s="118"/>
      <c r="DC58" s="10"/>
      <c r="DD58" s="118"/>
      <c r="DE58" s="118">
        <v>1</v>
      </c>
      <c r="DF58" s="118">
        <v>0.2</v>
      </c>
      <c r="DG58" s="10"/>
      <c r="DH58" s="118"/>
      <c r="DI58" s="118">
        <v>1</v>
      </c>
      <c r="DJ58" s="118">
        <v>0.4</v>
      </c>
      <c r="DK58" s="10"/>
      <c r="DL58" s="118"/>
      <c r="DM58" s="118"/>
      <c r="DN58" s="118"/>
      <c r="DO58" s="10"/>
      <c r="DP58" s="118"/>
      <c r="DQ58" s="118">
        <v>1</v>
      </c>
      <c r="DR58" s="118">
        <v>0.6</v>
      </c>
      <c r="DS58" s="10"/>
      <c r="DT58" s="118"/>
      <c r="DU58" s="118"/>
      <c r="DV58" s="118"/>
      <c r="DW58" s="59">
        <f t="shared" si="1"/>
        <v>22</v>
      </c>
      <c r="DX58" s="60">
        <f t="shared" si="2"/>
        <v>9.9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6" t="s">
        <v>75</v>
      </c>
      <c r="B62" s="10" t="s">
        <v>66</v>
      </c>
      <c r="C62" s="10">
        <v>3</v>
      </c>
      <c r="D62" s="118">
        <v>3</v>
      </c>
      <c r="E62" s="118">
        <v>6</v>
      </c>
      <c r="F62" s="118">
        <v>3</v>
      </c>
      <c r="G62" s="10">
        <v>2</v>
      </c>
      <c r="H62" s="118">
        <v>0.9</v>
      </c>
      <c r="I62" s="118">
        <v>5</v>
      </c>
      <c r="J62" s="118">
        <v>2</v>
      </c>
      <c r="K62" s="10">
        <v>2</v>
      </c>
      <c r="L62" s="118">
        <v>0.9</v>
      </c>
      <c r="M62" s="118">
        <v>5</v>
      </c>
      <c r="N62" s="118">
        <v>1.6</v>
      </c>
      <c r="O62" s="10">
        <v>1</v>
      </c>
      <c r="P62" s="118">
        <v>1</v>
      </c>
      <c r="Q62" s="118">
        <v>6</v>
      </c>
      <c r="R62" s="118">
        <v>1.2</v>
      </c>
      <c r="S62" s="10">
        <v>2</v>
      </c>
      <c r="T62" s="118">
        <v>1.3</v>
      </c>
      <c r="U62" s="118">
        <v>1</v>
      </c>
      <c r="V62" s="118">
        <v>0.6</v>
      </c>
      <c r="W62" s="10">
        <v>7</v>
      </c>
      <c r="X62" s="118">
        <v>9.9</v>
      </c>
      <c r="Y62" s="118">
        <v>6</v>
      </c>
      <c r="Z62" s="118">
        <v>1.4</v>
      </c>
      <c r="AA62" s="10">
        <v>2</v>
      </c>
      <c r="AB62" s="118">
        <v>0.9</v>
      </c>
      <c r="AC62" s="118">
        <v>4</v>
      </c>
      <c r="AD62" s="118">
        <v>1</v>
      </c>
      <c r="AE62" s="10">
        <v>4</v>
      </c>
      <c r="AF62" s="118">
        <v>2.6</v>
      </c>
      <c r="AG62" s="118">
        <v>7</v>
      </c>
      <c r="AH62" s="118">
        <v>1.9</v>
      </c>
      <c r="AI62" s="10">
        <v>4</v>
      </c>
      <c r="AJ62" s="118">
        <v>1.1000000000000001</v>
      </c>
      <c r="AK62" s="118">
        <v>6</v>
      </c>
      <c r="AL62" s="118">
        <v>1</v>
      </c>
      <c r="AM62" s="10">
        <v>1</v>
      </c>
      <c r="AN62" s="118">
        <v>0.6</v>
      </c>
      <c r="AO62" s="118">
        <v>2</v>
      </c>
      <c r="AP62" s="118">
        <v>0.8</v>
      </c>
      <c r="AQ62" s="10">
        <v>2</v>
      </c>
      <c r="AR62" s="118">
        <v>1.5</v>
      </c>
      <c r="AS62" s="118">
        <v>3</v>
      </c>
      <c r="AT62" s="118">
        <v>0.9</v>
      </c>
      <c r="AU62" s="10">
        <v>3</v>
      </c>
      <c r="AV62" s="118">
        <v>1</v>
      </c>
      <c r="AW62" s="118">
        <v>2</v>
      </c>
      <c r="AX62" s="118">
        <v>1.2</v>
      </c>
      <c r="AY62" s="10"/>
      <c r="AZ62" s="118"/>
      <c r="BA62" s="118">
        <v>2</v>
      </c>
      <c r="BB62" s="118">
        <v>0.8</v>
      </c>
      <c r="BC62" s="10">
        <v>1</v>
      </c>
      <c r="BD62" s="118">
        <v>0.6</v>
      </c>
      <c r="BE62" s="118">
        <v>1</v>
      </c>
      <c r="BF62" s="118">
        <v>0.8</v>
      </c>
      <c r="BG62" s="10">
        <v>5</v>
      </c>
      <c r="BH62" s="118">
        <v>1</v>
      </c>
      <c r="BI62" s="118">
        <v>2</v>
      </c>
      <c r="BJ62" s="118">
        <v>0.8</v>
      </c>
      <c r="BK62" s="10">
        <v>5</v>
      </c>
      <c r="BL62" s="118">
        <v>1</v>
      </c>
      <c r="BM62" s="118">
        <v>2</v>
      </c>
      <c r="BN62" s="118">
        <v>4.0999999999999996</v>
      </c>
      <c r="BO62" s="10">
        <v>5</v>
      </c>
      <c r="BP62" s="118">
        <v>2</v>
      </c>
      <c r="BQ62" s="118">
        <v>2</v>
      </c>
      <c r="BR62" s="118">
        <v>1.2</v>
      </c>
      <c r="BS62" s="10">
        <v>2</v>
      </c>
      <c r="BT62" s="118">
        <v>1.4</v>
      </c>
      <c r="BU62" s="118">
        <v>3</v>
      </c>
      <c r="BV62" s="118">
        <v>1.6</v>
      </c>
      <c r="BW62" s="10">
        <v>9</v>
      </c>
      <c r="BX62" s="118">
        <v>2.8</v>
      </c>
      <c r="BY62" s="118">
        <v>2</v>
      </c>
      <c r="BZ62" s="118">
        <v>2</v>
      </c>
      <c r="CA62" s="10">
        <v>1</v>
      </c>
      <c r="CB62" s="118">
        <v>0.7</v>
      </c>
      <c r="CC62" s="118">
        <v>2</v>
      </c>
      <c r="CD62" s="118">
        <v>0.4</v>
      </c>
      <c r="CE62" s="10">
        <v>4</v>
      </c>
      <c r="CF62" s="118">
        <v>1.4</v>
      </c>
      <c r="CG62" s="118">
        <v>3</v>
      </c>
      <c r="CH62" s="118">
        <v>1.5</v>
      </c>
      <c r="CI62" s="10">
        <v>2</v>
      </c>
      <c r="CJ62" s="118">
        <v>1.3</v>
      </c>
      <c r="CK62" s="118">
        <v>2</v>
      </c>
      <c r="CL62" s="118">
        <v>1</v>
      </c>
      <c r="CM62" s="10">
        <v>2</v>
      </c>
      <c r="CN62" s="118">
        <v>1.5</v>
      </c>
      <c r="CO62" s="118">
        <v>2</v>
      </c>
      <c r="CP62" s="118">
        <v>1.4</v>
      </c>
      <c r="CQ62" s="10">
        <v>2</v>
      </c>
      <c r="CR62" s="118">
        <v>1.2</v>
      </c>
      <c r="CS62" s="118">
        <v>3</v>
      </c>
      <c r="CT62" s="118">
        <v>1</v>
      </c>
      <c r="CU62" s="10">
        <v>2</v>
      </c>
      <c r="CV62" s="118">
        <v>2.4</v>
      </c>
      <c r="CW62" s="118">
        <v>2</v>
      </c>
      <c r="CX62" s="118">
        <v>1</v>
      </c>
      <c r="CY62" s="10">
        <v>2</v>
      </c>
      <c r="CZ62" s="118">
        <v>1.3</v>
      </c>
      <c r="DA62" s="118">
        <v>3</v>
      </c>
      <c r="DB62" s="118">
        <v>0.8</v>
      </c>
      <c r="DC62" s="10">
        <v>1</v>
      </c>
      <c r="DD62" s="118">
        <v>0.3</v>
      </c>
      <c r="DE62" s="118">
        <v>2</v>
      </c>
      <c r="DF62" s="118">
        <v>1</v>
      </c>
      <c r="DG62" s="10">
        <v>4</v>
      </c>
      <c r="DH62" s="118">
        <v>3.1</v>
      </c>
      <c r="DI62" s="118">
        <v>4</v>
      </c>
      <c r="DJ62" s="118">
        <v>1</v>
      </c>
      <c r="DK62" s="10">
        <v>4</v>
      </c>
      <c r="DL62" s="118">
        <v>1.5</v>
      </c>
      <c r="DM62" s="118">
        <v>2</v>
      </c>
      <c r="DN62" s="118">
        <v>1.2</v>
      </c>
      <c r="DO62" s="10">
        <v>1</v>
      </c>
      <c r="DP62" s="118">
        <v>0.8</v>
      </c>
      <c r="DQ62" s="118">
        <v>5</v>
      </c>
      <c r="DR62" s="118">
        <v>1</v>
      </c>
      <c r="DS62" s="10">
        <v>3</v>
      </c>
      <c r="DT62" s="118">
        <v>2</v>
      </c>
      <c r="DU62" s="118">
        <v>2</v>
      </c>
      <c r="DV62" s="118">
        <v>1.4</v>
      </c>
      <c r="DW62" s="59">
        <f t="shared" si="1"/>
        <v>187</v>
      </c>
      <c r="DX62" s="60">
        <f t="shared" si="2"/>
        <v>91.6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7"/>
      <c r="B63" s="15" t="s">
        <v>67</v>
      </c>
      <c r="C63" s="15"/>
      <c r="D63" s="121"/>
      <c r="E63" s="121">
        <v>1</v>
      </c>
      <c r="F63" s="121">
        <v>0.7</v>
      </c>
      <c r="G63" s="15">
        <v>1</v>
      </c>
      <c r="H63" s="121">
        <v>0.4</v>
      </c>
      <c r="I63" s="121"/>
      <c r="J63" s="121"/>
      <c r="K63" s="15"/>
      <c r="L63" s="121"/>
      <c r="M63" s="121">
        <v>1</v>
      </c>
      <c r="N63" s="121">
        <v>0.3</v>
      </c>
      <c r="O63" s="15">
        <v>1</v>
      </c>
      <c r="P63" s="121">
        <v>0.2</v>
      </c>
      <c r="Q63" s="121"/>
      <c r="R63" s="121"/>
      <c r="S63" s="15"/>
      <c r="T63" s="121"/>
      <c r="U63" s="121"/>
      <c r="V63" s="121"/>
      <c r="W63" s="15">
        <v>1</v>
      </c>
      <c r="X63" s="121">
        <v>0.6</v>
      </c>
      <c r="Y63" s="121"/>
      <c r="Z63" s="121"/>
      <c r="AA63" s="15"/>
      <c r="AB63" s="121"/>
      <c r="AC63" s="121">
        <v>1</v>
      </c>
      <c r="AD63" s="121">
        <v>0.3</v>
      </c>
      <c r="AE63" s="15">
        <v>4</v>
      </c>
      <c r="AF63" s="121">
        <v>29.5</v>
      </c>
      <c r="AG63" s="121"/>
      <c r="AH63" s="121"/>
      <c r="AI63" s="15"/>
      <c r="AJ63" s="121"/>
      <c r="AK63" s="121">
        <v>2</v>
      </c>
      <c r="AL63" s="121">
        <v>0.5</v>
      </c>
      <c r="AM63" s="15">
        <v>1</v>
      </c>
      <c r="AN63" s="121">
        <v>0.3</v>
      </c>
      <c r="AO63" s="121"/>
      <c r="AP63" s="121"/>
      <c r="AQ63" s="15"/>
      <c r="AR63" s="121"/>
      <c r="AS63" s="121">
        <v>1</v>
      </c>
      <c r="AT63" s="121">
        <v>0.2</v>
      </c>
      <c r="AU63" s="15"/>
      <c r="AV63" s="121"/>
      <c r="AW63" s="121"/>
      <c r="AX63" s="121"/>
      <c r="AY63" s="15"/>
      <c r="AZ63" s="121"/>
      <c r="BA63" s="121">
        <v>1</v>
      </c>
      <c r="BB63" s="121">
        <v>0.3</v>
      </c>
      <c r="BC63" s="15"/>
      <c r="BD63" s="121"/>
      <c r="BE63" s="121"/>
      <c r="BF63" s="121"/>
      <c r="BG63" s="15">
        <v>2</v>
      </c>
      <c r="BH63" s="121">
        <v>0.5</v>
      </c>
      <c r="BI63" s="121"/>
      <c r="BJ63" s="121"/>
      <c r="BK63" s="15">
        <v>1</v>
      </c>
      <c r="BL63" s="121">
        <v>0.4</v>
      </c>
      <c r="BM63" s="121">
        <v>1</v>
      </c>
      <c r="BN63" s="121">
        <v>0.4</v>
      </c>
      <c r="BO63" s="15"/>
      <c r="BP63" s="121"/>
      <c r="BQ63" s="121"/>
      <c r="BR63" s="121"/>
      <c r="BS63" s="15">
        <v>1</v>
      </c>
      <c r="BT63" s="121">
        <v>0.3</v>
      </c>
      <c r="BU63" s="121">
        <v>1</v>
      </c>
      <c r="BV63" s="121">
        <v>0.2</v>
      </c>
      <c r="BW63" s="15"/>
      <c r="BX63" s="121"/>
      <c r="BY63" s="121"/>
      <c r="BZ63" s="121"/>
      <c r="CA63" s="15"/>
      <c r="CB63" s="121"/>
      <c r="CC63" s="121">
        <v>1</v>
      </c>
      <c r="CD63" s="121">
        <v>0.4</v>
      </c>
      <c r="CE63" s="15"/>
      <c r="CF63" s="121"/>
      <c r="CG63" s="121">
        <v>1</v>
      </c>
      <c r="CH63" s="121">
        <v>0.3</v>
      </c>
      <c r="CI63" s="15">
        <v>1</v>
      </c>
      <c r="CJ63" s="121">
        <v>0.2</v>
      </c>
      <c r="CK63" s="121"/>
      <c r="CL63" s="121"/>
      <c r="CM63" s="15"/>
      <c r="CN63" s="121"/>
      <c r="CO63" s="121">
        <v>1</v>
      </c>
      <c r="CP63" s="121">
        <v>0.4</v>
      </c>
      <c r="CQ63" s="15">
        <v>1</v>
      </c>
      <c r="CR63" s="121">
        <v>0.3</v>
      </c>
      <c r="CS63" s="121"/>
      <c r="CT63" s="121"/>
      <c r="CU63" s="15"/>
      <c r="CV63" s="121"/>
      <c r="CW63" s="121">
        <v>1</v>
      </c>
      <c r="CX63" s="121">
        <v>0.2</v>
      </c>
      <c r="CY63" s="15"/>
      <c r="CZ63" s="121"/>
      <c r="DA63" s="121"/>
      <c r="DB63" s="121"/>
      <c r="DC63" s="15"/>
      <c r="DD63" s="121"/>
      <c r="DE63" s="121">
        <v>1</v>
      </c>
      <c r="DF63" s="121">
        <v>0.4</v>
      </c>
      <c r="DG63" s="15">
        <v>1</v>
      </c>
      <c r="DH63" s="121">
        <v>0.3</v>
      </c>
      <c r="DI63" s="121">
        <v>1</v>
      </c>
      <c r="DJ63" s="121">
        <v>10</v>
      </c>
      <c r="DK63" s="15">
        <v>1</v>
      </c>
      <c r="DL63" s="121">
        <v>0.3</v>
      </c>
      <c r="DM63" s="121"/>
      <c r="DN63" s="121"/>
      <c r="DO63" s="15"/>
      <c r="DP63" s="121"/>
      <c r="DQ63" s="121"/>
      <c r="DR63" s="121"/>
      <c r="DS63" s="15">
        <v>1</v>
      </c>
      <c r="DT63" s="121">
        <v>0.4</v>
      </c>
      <c r="DU63" s="121">
        <v>1</v>
      </c>
      <c r="DV63" s="121">
        <v>0.2</v>
      </c>
      <c r="DW63" s="61">
        <f t="shared" si="1"/>
        <v>33</v>
      </c>
      <c r="DX63" s="62">
        <f t="shared" si="2"/>
        <v>48.499999999999986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7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7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/>
      <c r="D66" s="118"/>
      <c r="E66" s="118"/>
      <c r="F66" s="118"/>
      <c r="G66" s="10">
        <v>1</v>
      </c>
      <c r="H66" s="118">
        <v>0.8</v>
      </c>
      <c r="I66" s="118"/>
      <c r="J66" s="118"/>
      <c r="K66" s="10">
        <v>1</v>
      </c>
      <c r="L66" s="118">
        <v>0.4</v>
      </c>
      <c r="M66" s="118"/>
      <c r="N66" s="118"/>
      <c r="O66" s="10"/>
      <c r="P66" s="118"/>
      <c r="Q66" s="118">
        <v>1</v>
      </c>
      <c r="R66" s="118">
        <v>0.8</v>
      </c>
      <c r="S66" s="10">
        <v>2</v>
      </c>
      <c r="T66" s="118">
        <v>1.5</v>
      </c>
      <c r="U66" s="118"/>
      <c r="V66" s="118"/>
      <c r="W66" s="10"/>
      <c r="X66" s="118"/>
      <c r="Y66" s="118">
        <v>1</v>
      </c>
      <c r="Z66" s="118">
        <v>0.9</v>
      </c>
      <c r="AA66" s="10"/>
      <c r="AB66" s="118"/>
      <c r="AC66" s="118">
        <v>1</v>
      </c>
      <c r="AD66" s="118">
        <v>0.8</v>
      </c>
      <c r="AE66" s="10"/>
      <c r="AF66" s="118"/>
      <c r="AG66" s="118"/>
      <c r="AH66" s="118"/>
      <c r="AI66" s="10">
        <v>1</v>
      </c>
      <c r="AJ66" s="118">
        <v>0.6</v>
      </c>
      <c r="AK66" s="118"/>
      <c r="AL66" s="118"/>
      <c r="AM66" s="10">
        <v>1</v>
      </c>
      <c r="AN66" s="118">
        <v>0.4</v>
      </c>
      <c r="AO66" s="118"/>
      <c r="AP66" s="118"/>
      <c r="AQ66" s="10"/>
      <c r="AR66" s="118"/>
      <c r="AS66" s="118">
        <v>1</v>
      </c>
      <c r="AT66" s="118">
        <v>0.3</v>
      </c>
      <c r="AU66" s="10"/>
      <c r="AV66" s="118"/>
      <c r="AW66" s="118">
        <v>1</v>
      </c>
      <c r="AX66" s="118">
        <v>0.4</v>
      </c>
      <c r="AY66" s="10"/>
      <c r="AZ66" s="118"/>
      <c r="BA66" s="118">
        <v>1</v>
      </c>
      <c r="BB66" s="118">
        <v>0.6</v>
      </c>
      <c r="BC66" s="10"/>
      <c r="BD66" s="118"/>
      <c r="BE66" s="118">
        <v>1</v>
      </c>
      <c r="BF66" s="118">
        <v>0.4</v>
      </c>
      <c r="BG66" s="10">
        <v>1</v>
      </c>
      <c r="BH66" s="118">
        <v>0.3</v>
      </c>
      <c r="BI66" s="118">
        <v>1</v>
      </c>
      <c r="BJ66" s="118">
        <v>0.9</v>
      </c>
      <c r="BK66" s="10"/>
      <c r="BL66" s="118"/>
      <c r="BM66" s="118">
        <v>2</v>
      </c>
      <c r="BN66" s="118">
        <v>1</v>
      </c>
      <c r="BO66" s="10"/>
      <c r="BP66" s="118"/>
      <c r="BQ66" s="118">
        <v>1</v>
      </c>
      <c r="BR66" s="118">
        <v>0.7</v>
      </c>
      <c r="BS66" s="10"/>
      <c r="BT66" s="118"/>
      <c r="BU66" s="118">
        <v>1</v>
      </c>
      <c r="BV66" s="118">
        <v>1</v>
      </c>
      <c r="BW66" s="10">
        <v>1</v>
      </c>
      <c r="BX66" s="118">
        <v>0.3</v>
      </c>
      <c r="BY66" s="118">
        <v>1</v>
      </c>
      <c r="BZ66" s="118">
        <v>0.5</v>
      </c>
      <c r="CA66" s="10">
        <v>1</v>
      </c>
      <c r="CB66" s="118">
        <v>0.9</v>
      </c>
      <c r="CC66" s="118"/>
      <c r="CD66" s="118"/>
      <c r="CE66" s="10">
        <v>2</v>
      </c>
      <c r="CF66" s="118">
        <v>0.8</v>
      </c>
      <c r="CG66" s="118"/>
      <c r="CH66" s="118"/>
      <c r="CI66" s="10">
        <v>1</v>
      </c>
      <c r="CJ66" s="118">
        <v>0.6</v>
      </c>
      <c r="CK66" s="118"/>
      <c r="CL66" s="118"/>
      <c r="CM66" s="10">
        <v>1</v>
      </c>
      <c r="CN66" s="118">
        <v>0.4</v>
      </c>
      <c r="CO66" s="118"/>
      <c r="CP66" s="118"/>
      <c r="CQ66" s="10">
        <v>1</v>
      </c>
      <c r="CR66" s="118">
        <v>0.2</v>
      </c>
      <c r="CS66" s="118"/>
      <c r="CT66" s="118"/>
      <c r="CU66" s="10"/>
      <c r="CV66" s="118"/>
      <c r="CW66" s="118">
        <v>1</v>
      </c>
      <c r="CX66" s="118">
        <v>0.6</v>
      </c>
      <c r="CY66" s="10">
        <v>1</v>
      </c>
      <c r="CZ66" s="118">
        <v>0.5</v>
      </c>
      <c r="DA66" s="118"/>
      <c r="DB66" s="118"/>
      <c r="DC66" s="10"/>
      <c r="DD66" s="118"/>
      <c r="DE66" s="118"/>
      <c r="DF66" s="118"/>
      <c r="DG66" s="10"/>
      <c r="DH66" s="118"/>
      <c r="DI66" s="118"/>
      <c r="DJ66" s="118"/>
      <c r="DK66" s="10"/>
      <c r="DL66" s="118"/>
      <c r="DM66" s="118">
        <v>1</v>
      </c>
      <c r="DN66" s="118">
        <v>0.8</v>
      </c>
      <c r="DO66" s="10">
        <v>1</v>
      </c>
      <c r="DP66" s="118">
        <v>1</v>
      </c>
      <c r="DQ66" s="118">
        <v>1</v>
      </c>
      <c r="DR66" s="118">
        <v>0.8</v>
      </c>
      <c r="DS66" s="10">
        <v>1</v>
      </c>
      <c r="DT66" s="118">
        <v>1</v>
      </c>
      <c r="DU66" s="118"/>
      <c r="DV66" s="118"/>
      <c r="DW66" s="80">
        <f t="shared" si="1"/>
        <v>33</v>
      </c>
      <c r="DX66" s="81">
        <f t="shared" si="2"/>
        <v>20.200000000000003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>
        <v>1</v>
      </c>
      <c r="R70" s="118">
        <v>0.6</v>
      </c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/>
      <c r="AF70" s="118"/>
      <c r="AG70" s="118"/>
      <c r="AH70" s="118"/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>
        <v>1</v>
      </c>
      <c r="BL70" s="118">
        <v>0.6</v>
      </c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/>
      <c r="BX70" s="118"/>
      <c r="BY70" s="118"/>
      <c r="BZ70" s="118"/>
      <c r="CA70" s="10"/>
      <c r="CB70" s="118"/>
      <c r="CC70" s="118"/>
      <c r="CD70" s="118"/>
      <c r="CE70" s="10"/>
      <c r="CF70" s="118"/>
      <c r="CG70" s="118"/>
      <c r="CH70" s="118"/>
      <c r="CI70" s="10">
        <v>1</v>
      </c>
      <c r="CJ70" s="118">
        <v>0.4</v>
      </c>
      <c r="CK70" s="118"/>
      <c r="CL70" s="118"/>
      <c r="CM70" s="10"/>
      <c r="CN70" s="118"/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>
        <v>1</v>
      </c>
      <c r="DH70" s="118">
        <v>0.6</v>
      </c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4</v>
      </c>
      <c r="DX70" s="81">
        <f t="shared" si="2"/>
        <v>2.2000000000000002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139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>
        <v>4</v>
      </c>
      <c r="BX74" s="118">
        <v>1.7</v>
      </c>
      <c r="BY74" s="118"/>
      <c r="BZ74" s="118"/>
      <c r="CA74" s="10">
        <v>3</v>
      </c>
      <c r="CB74" s="118">
        <v>2.6</v>
      </c>
      <c r="CC74" s="118">
        <v>1</v>
      </c>
      <c r="CD74" s="118">
        <v>1</v>
      </c>
      <c r="CE74" s="10">
        <v>4</v>
      </c>
      <c r="CF74" s="118">
        <v>1.9</v>
      </c>
      <c r="CG74" s="118"/>
      <c r="CH74" s="118"/>
      <c r="CI74" s="10">
        <v>3</v>
      </c>
      <c r="CJ74" s="118">
        <v>2.1</v>
      </c>
      <c r="CK74" s="118"/>
      <c r="CL74" s="118"/>
      <c r="CM74" s="10">
        <v>5</v>
      </c>
      <c r="CN74" s="118">
        <v>3.2</v>
      </c>
      <c r="CO74" s="118"/>
      <c r="CP74" s="118"/>
      <c r="CQ74" s="10">
        <v>4</v>
      </c>
      <c r="CR74" s="118">
        <v>2.9</v>
      </c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24</v>
      </c>
      <c r="DX74" s="60">
        <f t="shared" si="2"/>
        <v>15.4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>
        <v>2</v>
      </c>
      <c r="CB75" s="121">
        <v>0.8</v>
      </c>
      <c r="CC75" s="121"/>
      <c r="CD75" s="121"/>
      <c r="CE75" s="15">
        <v>2</v>
      </c>
      <c r="CF75" s="121">
        <v>0.6</v>
      </c>
      <c r="CG75" s="121"/>
      <c r="CH75" s="121"/>
      <c r="CI75" s="15">
        <v>2</v>
      </c>
      <c r="CJ75" s="121">
        <v>0.8</v>
      </c>
      <c r="CK75" s="121"/>
      <c r="CL75" s="121"/>
      <c r="CM75" s="15">
        <v>4</v>
      </c>
      <c r="CN75" s="121">
        <v>1.3</v>
      </c>
      <c r="CO75" s="121"/>
      <c r="CP75" s="121"/>
      <c r="CQ75" s="15">
        <v>3</v>
      </c>
      <c r="CR75" s="121">
        <v>1</v>
      </c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13</v>
      </c>
      <c r="DX75" s="62">
        <f t="shared" si="2"/>
        <v>4.5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3</v>
      </c>
      <c r="D78" s="118">
        <v>1.9</v>
      </c>
      <c r="E78" s="118"/>
      <c r="F78" s="118"/>
      <c r="G78" s="10">
        <v>3</v>
      </c>
      <c r="H78" s="118">
        <v>2.4</v>
      </c>
      <c r="I78" s="118"/>
      <c r="J78" s="118"/>
      <c r="K78" s="10">
        <v>4</v>
      </c>
      <c r="L78" s="118">
        <v>3.7</v>
      </c>
      <c r="M78" s="118"/>
      <c r="N78" s="118"/>
      <c r="O78" s="10">
        <v>5</v>
      </c>
      <c r="P78" s="118">
        <v>3.8</v>
      </c>
      <c r="Q78" s="118"/>
      <c r="R78" s="118"/>
      <c r="S78" s="10">
        <v>2</v>
      </c>
      <c r="T78" s="118">
        <v>1.3</v>
      </c>
      <c r="U78" s="118"/>
      <c r="V78" s="118"/>
      <c r="W78" s="10">
        <v>3</v>
      </c>
      <c r="X78" s="118">
        <v>2.4</v>
      </c>
      <c r="Y78" s="118"/>
      <c r="Z78" s="118"/>
      <c r="AA78" s="10">
        <v>3</v>
      </c>
      <c r="AB78" s="118">
        <v>1.9</v>
      </c>
      <c r="AC78" s="10">
        <v>3</v>
      </c>
      <c r="AD78" s="118">
        <v>2.4</v>
      </c>
      <c r="AE78" s="118">
        <v>4</v>
      </c>
      <c r="AF78" s="118">
        <v>3.1</v>
      </c>
      <c r="AG78" s="10">
        <v>3</v>
      </c>
      <c r="AH78" s="118">
        <v>2</v>
      </c>
      <c r="AI78" s="118">
        <v>3</v>
      </c>
      <c r="AJ78" s="118">
        <v>1.5</v>
      </c>
      <c r="AK78" s="10">
        <v>2</v>
      </c>
      <c r="AL78" s="118">
        <v>1</v>
      </c>
      <c r="AM78" s="118">
        <v>1</v>
      </c>
      <c r="AN78" s="118">
        <v>0.9</v>
      </c>
      <c r="AO78" s="10">
        <v>2</v>
      </c>
      <c r="AP78" s="118">
        <v>1</v>
      </c>
      <c r="AQ78" s="118">
        <v>4</v>
      </c>
      <c r="AR78" s="118">
        <v>2.1</v>
      </c>
      <c r="AS78" s="10">
        <v>1</v>
      </c>
      <c r="AT78" s="118">
        <v>0.8</v>
      </c>
      <c r="AU78" s="118">
        <v>2</v>
      </c>
      <c r="AV78" s="118">
        <v>1.2</v>
      </c>
      <c r="AW78" s="10"/>
      <c r="AX78" s="118"/>
      <c r="AY78" s="10"/>
      <c r="AZ78" s="118"/>
      <c r="BA78" s="10">
        <v>3</v>
      </c>
      <c r="BB78" s="118">
        <v>2.1</v>
      </c>
      <c r="BC78" s="118"/>
      <c r="BD78" s="118"/>
      <c r="BE78" s="10">
        <v>3</v>
      </c>
      <c r="BF78" s="118">
        <v>1.4</v>
      </c>
      <c r="BG78" s="118"/>
      <c r="BH78" s="118"/>
      <c r="BI78" s="10">
        <v>1</v>
      </c>
      <c r="BJ78" s="118">
        <v>0.9</v>
      </c>
      <c r="BK78" s="118">
        <v>2</v>
      </c>
      <c r="BL78" s="118">
        <v>1</v>
      </c>
      <c r="BM78" s="10">
        <v>4</v>
      </c>
      <c r="BN78" s="118">
        <v>2.8</v>
      </c>
      <c r="BO78" s="118">
        <v>2</v>
      </c>
      <c r="BP78" s="118">
        <v>1.2</v>
      </c>
      <c r="BQ78" s="10">
        <v>4</v>
      </c>
      <c r="BR78" s="118">
        <v>1.3</v>
      </c>
      <c r="BS78" s="118"/>
      <c r="BT78" s="118"/>
      <c r="BU78" s="10">
        <v>5</v>
      </c>
      <c r="BV78" s="118">
        <v>2.9</v>
      </c>
      <c r="BW78" s="10"/>
      <c r="BX78" s="118"/>
      <c r="BY78" s="118"/>
      <c r="BZ78" s="118"/>
      <c r="CA78" s="10"/>
      <c r="CB78" s="118"/>
      <c r="CC78" s="118"/>
      <c r="CD78" s="118"/>
      <c r="CE78" s="10"/>
      <c r="CF78" s="118"/>
      <c r="CG78" s="118"/>
      <c r="CH78" s="118"/>
      <c r="CI78" s="10"/>
      <c r="CJ78" s="118"/>
      <c r="CK78" s="118"/>
      <c r="CL78" s="118"/>
      <c r="CM78" s="10"/>
      <c r="CN78" s="118"/>
      <c r="CO78" s="118"/>
      <c r="CP78" s="118"/>
      <c r="CQ78" s="10"/>
      <c r="CR78" s="118"/>
      <c r="CS78" s="10"/>
      <c r="CT78" s="118"/>
      <c r="CU78" s="10">
        <v>6</v>
      </c>
      <c r="CV78" s="118">
        <v>4.0999999999999996</v>
      </c>
      <c r="CW78" s="10"/>
      <c r="CX78" s="118"/>
      <c r="CY78" s="118">
        <v>4</v>
      </c>
      <c r="CZ78" s="118">
        <v>2.2000000000000002</v>
      </c>
      <c r="DA78" s="10"/>
      <c r="DB78" s="118"/>
      <c r="DC78" s="118">
        <v>6</v>
      </c>
      <c r="DD78" s="118">
        <v>4.0999999999999996</v>
      </c>
      <c r="DE78" s="10"/>
      <c r="DF78" s="118"/>
      <c r="DG78" s="118">
        <v>4</v>
      </c>
      <c r="DH78" s="118">
        <v>2.4</v>
      </c>
      <c r="DI78" s="10">
        <v>2</v>
      </c>
      <c r="DJ78" s="118">
        <v>1</v>
      </c>
      <c r="DK78" s="118">
        <v>5</v>
      </c>
      <c r="DL78" s="118">
        <v>2.8</v>
      </c>
      <c r="DM78" s="10"/>
      <c r="DN78" s="118"/>
      <c r="DO78" s="118">
        <v>4</v>
      </c>
      <c r="DP78" s="118">
        <v>2.6</v>
      </c>
      <c r="DQ78" s="10"/>
      <c r="DR78" s="118"/>
      <c r="DS78" s="10">
        <v>2</v>
      </c>
      <c r="DT78" s="118">
        <v>2</v>
      </c>
      <c r="DU78" s="118">
        <v>2</v>
      </c>
      <c r="DV78" s="118">
        <v>1.1000000000000001</v>
      </c>
      <c r="DW78" s="59">
        <f t="shared" si="1"/>
        <v>107</v>
      </c>
      <c r="DX78" s="60">
        <f t="shared" si="2"/>
        <v>69.3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>
        <v>1</v>
      </c>
      <c r="D79" s="121">
        <v>0.7</v>
      </c>
      <c r="E79" s="121"/>
      <c r="F79" s="121"/>
      <c r="G79" s="15">
        <v>2</v>
      </c>
      <c r="H79" s="121">
        <v>0.6</v>
      </c>
      <c r="I79" s="121"/>
      <c r="J79" s="121"/>
      <c r="K79" s="15">
        <v>2</v>
      </c>
      <c r="L79" s="121">
        <v>0.8</v>
      </c>
      <c r="M79" s="121"/>
      <c r="N79" s="121"/>
      <c r="O79" s="15">
        <v>3</v>
      </c>
      <c r="P79" s="121">
        <v>0.9</v>
      </c>
      <c r="Q79" s="121"/>
      <c r="R79" s="121"/>
      <c r="S79" s="15">
        <v>1</v>
      </c>
      <c r="T79" s="121">
        <v>0.6</v>
      </c>
      <c r="U79" s="121"/>
      <c r="V79" s="121"/>
      <c r="W79" s="15">
        <v>1</v>
      </c>
      <c r="X79" s="121">
        <v>0.7</v>
      </c>
      <c r="Y79" s="121"/>
      <c r="Z79" s="121"/>
      <c r="AA79" s="15">
        <v>2</v>
      </c>
      <c r="AB79" s="121">
        <v>0.8</v>
      </c>
      <c r="AC79" s="15">
        <v>2</v>
      </c>
      <c r="AD79" s="121">
        <v>0.7</v>
      </c>
      <c r="AE79" s="121">
        <v>2</v>
      </c>
      <c r="AF79" s="121">
        <v>1</v>
      </c>
      <c r="AG79" s="15"/>
      <c r="AH79" s="121"/>
      <c r="AI79" s="121">
        <v>1</v>
      </c>
      <c r="AJ79" s="121">
        <v>0.8</v>
      </c>
      <c r="AK79" s="15"/>
      <c r="AL79" s="121"/>
      <c r="AM79" s="121">
        <v>1</v>
      </c>
      <c r="AN79" s="121">
        <v>0.4</v>
      </c>
      <c r="AO79" s="15">
        <v>1</v>
      </c>
      <c r="AP79" s="121">
        <v>0.3</v>
      </c>
      <c r="AQ79" s="121">
        <v>2</v>
      </c>
      <c r="AR79" s="121">
        <v>0.8</v>
      </c>
      <c r="AS79" s="15">
        <v>1</v>
      </c>
      <c r="AT79" s="121">
        <v>0.3</v>
      </c>
      <c r="AU79" s="121"/>
      <c r="AV79" s="121"/>
      <c r="AW79" s="15"/>
      <c r="AX79" s="121"/>
      <c r="AY79" s="15"/>
      <c r="AZ79" s="121"/>
      <c r="BA79" s="15">
        <v>2</v>
      </c>
      <c r="BB79" s="121">
        <v>1.6</v>
      </c>
      <c r="BC79" s="121"/>
      <c r="BD79" s="121"/>
      <c r="BE79" s="15">
        <v>2</v>
      </c>
      <c r="BF79" s="121">
        <v>0.8</v>
      </c>
      <c r="BG79" s="121"/>
      <c r="BH79" s="121"/>
      <c r="BI79" s="15">
        <v>1</v>
      </c>
      <c r="BJ79" s="121">
        <v>0.5</v>
      </c>
      <c r="BK79" s="121">
        <v>1</v>
      </c>
      <c r="BL79" s="121">
        <v>0.3</v>
      </c>
      <c r="BM79" s="15">
        <v>3</v>
      </c>
      <c r="BN79" s="121">
        <v>1</v>
      </c>
      <c r="BO79" s="121"/>
      <c r="BP79" s="121"/>
      <c r="BQ79" s="15">
        <v>2</v>
      </c>
      <c r="BR79" s="121">
        <v>0.8</v>
      </c>
      <c r="BS79" s="121"/>
      <c r="BT79" s="121"/>
      <c r="BU79" s="15">
        <v>3</v>
      </c>
      <c r="BV79" s="121">
        <v>0.7</v>
      </c>
      <c r="BW79" s="15"/>
      <c r="BX79" s="121"/>
      <c r="BY79" s="121"/>
      <c r="BZ79" s="121"/>
      <c r="CA79" s="15"/>
      <c r="CB79" s="121"/>
      <c r="CC79" s="121"/>
      <c r="CD79" s="121"/>
      <c r="CE79" s="15"/>
      <c r="CF79" s="121"/>
      <c r="CG79" s="121"/>
      <c r="CH79" s="121"/>
      <c r="CI79" s="15"/>
      <c r="CJ79" s="121"/>
      <c r="CK79" s="121"/>
      <c r="CL79" s="121"/>
      <c r="CM79" s="15"/>
      <c r="CN79" s="121"/>
      <c r="CO79" s="121"/>
      <c r="CP79" s="121"/>
      <c r="CQ79" s="15"/>
      <c r="CR79" s="121"/>
      <c r="CS79" s="15"/>
      <c r="CT79" s="121"/>
      <c r="CU79" s="15">
        <v>3</v>
      </c>
      <c r="CV79" s="121">
        <v>1</v>
      </c>
      <c r="CW79" s="15"/>
      <c r="CX79" s="121"/>
      <c r="CY79" s="121">
        <v>2</v>
      </c>
      <c r="CZ79" s="121">
        <v>0.6</v>
      </c>
      <c r="DA79" s="15"/>
      <c r="DB79" s="121"/>
      <c r="DC79" s="121">
        <v>3</v>
      </c>
      <c r="DD79" s="121">
        <v>1.2</v>
      </c>
      <c r="DE79" s="15"/>
      <c r="DF79" s="121"/>
      <c r="DG79" s="121">
        <v>4</v>
      </c>
      <c r="DH79" s="121">
        <v>2</v>
      </c>
      <c r="DI79" s="15"/>
      <c r="DJ79" s="121"/>
      <c r="DK79" s="121">
        <v>2</v>
      </c>
      <c r="DL79" s="121">
        <v>1</v>
      </c>
      <c r="DM79" s="15"/>
      <c r="DN79" s="121"/>
      <c r="DO79" s="121">
        <v>2</v>
      </c>
      <c r="DP79" s="121">
        <v>0.6</v>
      </c>
      <c r="DQ79" s="15"/>
      <c r="DR79" s="121"/>
      <c r="DS79" s="15">
        <v>1</v>
      </c>
      <c r="DT79" s="121">
        <v>0.6</v>
      </c>
      <c r="DU79" s="121"/>
      <c r="DV79" s="121"/>
      <c r="DW79" s="61">
        <f t="shared" si="1"/>
        <v>53</v>
      </c>
      <c r="DX79" s="62">
        <f t="shared" si="2"/>
        <v>22.100000000000005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9"/>
      <c r="DT80" s="123"/>
      <c r="DU80" s="123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38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7" t="s">
        <v>0</v>
      </c>
      <c r="B91" s="247"/>
      <c r="C91" s="247"/>
      <c r="D91" s="1"/>
      <c r="E91" s="247" t="s">
        <v>64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7" t="s">
        <v>2</v>
      </c>
      <c r="B92" s="247"/>
      <c r="C92" s="2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8" t="str">
        <f>B3</f>
        <v>OCTUBRE</v>
      </c>
      <c r="C93" s="248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90" t="s">
        <v>5</v>
      </c>
      <c r="B95" s="276" t="s">
        <v>65</v>
      </c>
      <c r="C95" s="276" t="s">
        <v>7</v>
      </c>
      <c r="D95" s="276"/>
      <c r="E95" s="276"/>
      <c r="F95" s="276"/>
      <c r="G95" s="276" t="s">
        <v>7</v>
      </c>
      <c r="H95" s="276"/>
      <c r="I95" s="276"/>
      <c r="J95" s="276"/>
      <c r="K95" s="276" t="s">
        <v>7</v>
      </c>
      <c r="L95" s="276"/>
      <c r="M95" s="276"/>
      <c r="N95" s="276"/>
      <c r="O95" s="276" t="s">
        <v>7</v>
      </c>
      <c r="P95" s="276"/>
      <c r="Q95" s="276"/>
      <c r="R95" s="276"/>
      <c r="S95" s="276" t="s">
        <v>7</v>
      </c>
      <c r="T95" s="276"/>
      <c r="U95" s="276"/>
      <c r="V95" s="276"/>
      <c r="W95" s="276" t="s">
        <v>7</v>
      </c>
      <c r="X95" s="276"/>
      <c r="Y95" s="276"/>
      <c r="Z95" s="276"/>
      <c r="AA95" s="276" t="s">
        <v>7</v>
      </c>
      <c r="AB95" s="276"/>
      <c r="AC95" s="276"/>
      <c r="AD95" s="276"/>
      <c r="AE95" s="276" t="s">
        <v>7</v>
      </c>
      <c r="AF95" s="276"/>
      <c r="AG95" s="276"/>
      <c r="AH95" s="276"/>
      <c r="AI95" s="276" t="s">
        <v>7</v>
      </c>
      <c r="AJ95" s="276"/>
      <c r="AK95" s="276"/>
      <c r="AL95" s="276"/>
      <c r="AM95" s="276" t="s">
        <v>7</v>
      </c>
      <c r="AN95" s="276"/>
      <c r="AO95" s="276"/>
      <c r="AP95" s="276"/>
      <c r="AQ95" s="276" t="s">
        <v>7</v>
      </c>
      <c r="AR95" s="276"/>
      <c r="AS95" s="276"/>
      <c r="AT95" s="276"/>
      <c r="AU95" s="276" t="s">
        <v>7</v>
      </c>
      <c r="AV95" s="276"/>
      <c r="AW95" s="276"/>
      <c r="AX95" s="276"/>
      <c r="AY95" s="276" t="s">
        <v>7</v>
      </c>
      <c r="AZ95" s="276"/>
      <c r="BA95" s="276"/>
      <c r="BB95" s="276"/>
      <c r="BC95" s="276" t="s">
        <v>7</v>
      </c>
      <c r="BD95" s="276"/>
      <c r="BE95" s="276"/>
      <c r="BF95" s="276"/>
      <c r="BG95" s="276" t="s">
        <v>7</v>
      </c>
      <c r="BH95" s="276"/>
      <c r="BI95" s="276"/>
      <c r="BJ95" s="276"/>
      <c r="BK95" s="276" t="s">
        <v>7</v>
      </c>
      <c r="BL95" s="276"/>
      <c r="BM95" s="276"/>
      <c r="BN95" s="276"/>
      <c r="BO95" s="276" t="s">
        <v>7</v>
      </c>
      <c r="BP95" s="276"/>
      <c r="BQ95" s="276"/>
      <c r="BR95" s="276"/>
      <c r="BS95" s="276" t="s">
        <v>7</v>
      </c>
      <c r="BT95" s="276"/>
      <c r="BU95" s="276"/>
      <c r="BV95" s="276"/>
      <c r="BW95" s="276" t="s">
        <v>7</v>
      </c>
      <c r="BX95" s="276"/>
      <c r="BY95" s="276"/>
      <c r="BZ95" s="276"/>
      <c r="CA95" s="276" t="s">
        <v>7</v>
      </c>
      <c r="CB95" s="276"/>
      <c r="CC95" s="276"/>
      <c r="CD95" s="276"/>
      <c r="CE95" s="276" t="s">
        <v>7</v>
      </c>
      <c r="CF95" s="276"/>
      <c r="CG95" s="276"/>
      <c r="CH95" s="276"/>
      <c r="CI95" s="276" t="s">
        <v>7</v>
      </c>
      <c r="CJ95" s="276"/>
      <c r="CK95" s="276"/>
      <c r="CL95" s="276"/>
      <c r="CM95" s="276" t="s">
        <v>7</v>
      </c>
      <c r="CN95" s="276"/>
      <c r="CO95" s="276"/>
      <c r="CP95" s="276"/>
      <c r="CQ95" s="276" t="s">
        <v>7</v>
      </c>
      <c r="CR95" s="276"/>
      <c r="CS95" s="276"/>
      <c r="CT95" s="276"/>
      <c r="CU95" s="276" t="s">
        <v>7</v>
      </c>
      <c r="CV95" s="276"/>
      <c r="CW95" s="276"/>
      <c r="CX95" s="276"/>
      <c r="CY95" s="276" t="s">
        <v>7</v>
      </c>
      <c r="CZ95" s="276"/>
      <c r="DA95" s="276"/>
      <c r="DB95" s="276"/>
      <c r="DC95" s="276" t="s">
        <v>7</v>
      </c>
      <c r="DD95" s="276"/>
      <c r="DE95" s="276"/>
      <c r="DF95" s="276"/>
      <c r="DG95" s="276" t="s">
        <v>7</v>
      </c>
      <c r="DH95" s="276"/>
      <c r="DI95" s="276"/>
      <c r="DJ95" s="276"/>
      <c r="DK95" s="276" t="s">
        <v>7</v>
      </c>
      <c r="DL95" s="276"/>
      <c r="DM95" s="276"/>
      <c r="DN95" s="276"/>
      <c r="DO95" s="276" t="s">
        <v>7</v>
      </c>
      <c r="DP95" s="276"/>
      <c r="DQ95" s="276"/>
      <c r="DR95" s="276"/>
      <c r="DS95" s="276" t="s">
        <v>7</v>
      </c>
      <c r="DT95" s="276"/>
      <c r="DU95" s="276"/>
      <c r="DV95" s="276"/>
      <c r="DW95" s="267" t="s">
        <v>63</v>
      </c>
      <c r="DX95" s="268"/>
      <c r="DY95" s="116"/>
      <c r="DZ95" s="116"/>
      <c r="EA95" s="116"/>
      <c r="EB95" s="116"/>
    </row>
    <row r="96" spans="1:132" ht="15.75" thickBot="1" x14ac:dyDescent="0.3">
      <c r="A96" s="290"/>
      <c r="B96" s="276"/>
      <c r="C96" s="273">
        <v>1</v>
      </c>
      <c r="D96" s="273"/>
      <c r="E96" s="273"/>
      <c r="F96" s="273"/>
      <c r="G96" s="273">
        <v>2</v>
      </c>
      <c r="H96" s="273"/>
      <c r="I96" s="273"/>
      <c r="J96" s="273"/>
      <c r="K96" s="273">
        <v>3</v>
      </c>
      <c r="L96" s="273"/>
      <c r="M96" s="273"/>
      <c r="N96" s="273"/>
      <c r="O96" s="273">
        <v>4</v>
      </c>
      <c r="P96" s="273"/>
      <c r="Q96" s="273"/>
      <c r="R96" s="273"/>
      <c r="S96" s="273">
        <v>5</v>
      </c>
      <c r="T96" s="273"/>
      <c r="U96" s="273"/>
      <c r="V96" s="273"/>
      <c r="W96" s="273">
        <v>6</v>
      </c>
      <c r="X96" s="273"/>
      <c r="Y96" s="273"/>
      <c r="Z96" s="273"/>
      <c r="AA96" s="273">
        <v>7</v>
      </c>
      <c r="AB96" s="273"/>
      <c r="AC96" s="273"/>
      <c r="AD96" s="273"/>
      <c r="AE96" s="273">
        <v>8</v>
      </c>
      <c r="AF96" s="273"/>
      <c r="AG96" s="273"/>
      <c r="AH96" s="273"/>
      <c r="AI96" s="273">
        <v>9</v>
      </c>
      <c r="AJ96" s="273"/>
      <c r="AK96" s="273"/>
      <c r="AL96" s="273"/>
      <c r="AM96" s="273">
        <v>10</v>
      </c>
      <c r="AN96" s="273"/>
      <c r="AO96" s="273"/>
      <c r="AP96" s="273"/>
      <c r="AQ96" s="273">
        <v>11</v>
      </c>
      <c r="AR96" s="273"/>
      <c r="AS96" s="273"/>
      <c r="AT96" s="273"/>
      <c r="AU96" s="273">
        <v>12</v>
      </c>
      <c r="AV96" s="273"/>
      <c r="AW96" s="273"/>
      <c r="AX96" s="273"/>
      <c r="AY96" s="273">
        <v>13</v>
      </c>
      <c r="AZ96" s="273"/>
      <c r="BA96" s="273"/>
      <c r="BB96" s="273"/>
      <c r="BC96" s="273">
        <v>14</v>
      </c>
      <c r="BD96" s="273"/>
      <c r="BE96" s="273"/>
      <c r="BF96" s="273"/>
      <c r="BG96" s="273">
        <v>15</v>
      </c>
      <c r="BH96" s="273"/>
      <c r="BI96" s="273"/>
      <c r="BJ96" s="273"/>
      <c r="BK96" s="273">
        <v>16</v>
      </c>
      <c r="BL96" s="273"/>
      <c r="BM96" s="273"/>
      <c r="BN96" s="273"/>
      <c r="BO96" s="273">
        <v>17</v>
      </c>
      <c r="BP96" s="273"/>
      <c r="BQ96" s="273"/>
      <c r="BR96" s="273"/>
      <c r="BS96" s="273">
        <v>18</v>
      </c>
      <c r="BT96" s="273"/>
      <c r="BU96" s="273"/>
      <c r="BV96" s="273"/>
      <c r="BW96" s="273">
        <v>19</v>
      </c>
      <c r="BX96" s="273"/>
      <c r="BY96" s="273"/>
      <c r="BZ96" s="273"/>
      <c r="CA96" s="273">
        <v>20</v>
      </c>
      <c r="CB96" s="273"/>
      <c r="CC96" s="273"/>
      <c r="CD96" s="273"/>
      <c r="CE96" s="273">
        <v>21</v>
      </c>
      <c r="CF96" s="273"/>
      <c r="CG96" s="273"/>
      <c r="CH96" s="273"/>
      <c r="CI96" s="273">
        <v>22</v>
      </c>
      <c r="CJ96" s="273"/>
      <c r="CK96" s="273"/>
      <c r="CL96" s="273"/>
      <c r="CM96" s="273">
        <v>23</v>
      </c>
      <c r="CN96" s="273"/>
      <c r="CO96" s="273"/>
      <c r="CP96" s="273"/>
      <c r="CQ96" s="273">
        <v>24</v>
      </c>
      <c r="CR96" s="273"/>
      <c r="CS96" s="273"/>
      <c r="CT96" s="273"/>
      <c r="CU96" s="273">
        <v>25</v>
      </c>
      <c r="CV96" s="273"/>
      <c r="CW96" s="273"/>
      <c r="CX96" s="273"/>
      <c r="CY96" s="273">
        <v>26</v>
      </c>
      <c r="CZ96" s="273"/>
      <c r="DA96" s="273"/>
      <c r="DB96" s="273"/>
      <c r="DC96" s="273">
        <v>27</v>
      </c>
      <c r="DD96" s="273"/>
      <c r="DE96" s="273"/>
      <c r="DF96" s="273"/>
      <c r="DG96" s="273">
        <v>28</v>
      </c>
      <c r="DH96" s="273"/>
      <c r="DI96" s="273"/>
      <c r="DJ96" s="273"/>
      <c r="DK96" s="273">
        <v>29</v>
      </c>
      <c r="DL96" s="273"/>
      <c r="DM96" s="273"/>
      <c r="DN96" s="273"/>
      <c r="DO96" s="273">
        <v>30</v>
      </c>
      <c r="DP96" s="273"/>
      <c r="DQ96" s="273"/>
      <c r="DR96" s="273"/>
      <c r="DS96" s="273">
        <v>31</v>
      </c>
      <c r="DT96" s="273"/>
      <c r="DU96" s="273"/>
      <c r="DV96" s="273"/>
      <c r="DW96" s="269"/>
      <c r="DX96" s="270"/>
      <c r="DY96" s="6"/>
      <c r="DZ96" s="6"/>
      <c r="EA96" s="6"/>
      <c r="EB96" s="6"/>
    </row>
    <row r="97" spans="1:141" ht="15.75" thickBot="1" x14ac:dyDescent="0.3">
      <c r="A97" s="290"/>
      <c r="B97" s="276"/>
      <c r="C97" s="274" t="s">
        <v>8</v>
      </c>
      <c r="D97" s="274"/>
      <c r="E97" s="275" t="s">
        <v>9</v>
      </c>
      <c r="F97" s="275"/>
      <c r="G97" s="274" t="s">
        <v>8</v>
      </c>
      <c r="H97" s="274"/>
      <c r="I97" s="275" t="s">
        <v>9</v>
      </c>
      <c r="J97" s="275"/>
      <c r="K97" s="274" t="s">
        <v>8</v>
      </c>
      <c r="L97" s="274"/>
      <c r="M97" s="275" t="s">
        <v>9</v>
      </c>
      <c r="N97" s="275"/>
      <c r="O97" s="274" t="s">
        <v>8</v>
      </c>
      <c r="P97" s="274"/>
      <c r="Q97" s="275" t="s">
        <v>9</v>
      </c>
      <c r="R97" s="275"/>
      <c r="S97" s="274" t="s">
        <v>8</v>
      </c>
      <c r="T97" s="274"/>
      <c r="U97" s="275" t="s">
        <v>9</v>
      </c>
      <c r="V97" s="275"/>
      <c r="W97" s="274" t="s">
        <v>8</v>
      </c>
      <c r="X97" s="274"/>
      <c r="Y97" s="275" t="s">
        <v>9</v>
      </c>
      <c r="Z97" s="275"/>
      <c r="AA97" s="274" t="s">
        <v>8</v>
      </c>
      <c r="AB97" s="274"/>
      <c r="AC97" s="275" t="s">
        <v>9</v>
      </c>
      <c r="AD97" s="275"/>
      <c r="AE97" s="274" t="s">
        <v>8</v>
      </c>
      <c r="AF97" s="274"/>
      <c r="AG97" s="275" t="s">
        <v>9</v>
      </c>
      <c r="AH97" s="275"/>
      <c r="AI97" s="274" t="s">
        <v>8</v>
      </c>
      <c r="AJ97" s="274"/>
      <c r="AK97" s="275" t="s">
        <v>9</v>
      </c>
      <c r="AL97" s="275"/>
      <c r="AM97" s="274" t="s">
        <v>8</v>
      </c>
      <c r="AN97" s="274"/>
      <c r="AO97" s="275" t="s">
        <v>9</v>
      </c>
      <c r="AP97" s="275"/>
      <c r="AQ97" s="274" t="s">
        <v>8</v>
      </c>
      <c r="AR97" s="274"/>
      <c r="AS97" s="275" t="s">
        <v>9</v>
      </c>
      <c r="AT97" s="275"/>
      <c r="AU97" s="274" t="s">
        <v>8</v>
      </c>
      <c r="AV97" s="274"/>
      <c r="AW97" s="275" t="s">
        <v>9</v>
      </c>
      <c r="AX97" s="275"/>
      <c r="AY97" s="274" t="s">
        <v>8</v>
      </c>
      <c r="AZ97" s="274"/>
      <c r="BA97" s="275" t="s">
        <v>9</v>
      </c>
      <c r="BB97" s="275"/>
      <c r="BC97" s="274" t="s">
        <v>8</v>
      </c>
      <c r="BD97" s="274"/>
      <c r="BE97" s="275" t="s">
        <v>9</v>
      </c>
      <c r="BF97" s="275"/>
      <c r="BG97" s="274" t="s">
        <v>8</v>
      </c>
      <c r="BH97" s="274"/>
      <c r="BI97" s="275" t="s">
        <v>9</v>
      </c>
      <c r="BJ97" s="275"/>
      <c r="BK97" s="274" t="s">
        <v>8</v>
      </c>
      <c r="BL97" s="274"/>
      <c r="BM97" s="275" t="s">
        <v>9</v>
      </c>
      <c r="BN97" s="275"/>
      <c r="BO97" s="274" t="s">
        <v>8</v>
      </c>
      <c r="BP97" s="274"/>
      <c r="BQ97" s="275" t="s">
        <v>9</v>
      </c>
      <c r="BR97" s="275"/>
      <c r="BS97" s="274" t="s">
        <v>8</v>
      </c>
      <c r="BT97" s="274"/>
      <c r="BU97" s="275" t="s">
        <v>9</v>
      </c>
      <c r="BV97" s="275"/>
      <c r="BW97" s="274" t="s">
        <v>8</v>
      </c>
      <c r="BX97" s="274"/>
      <c r="BY97" s="275" t="s">
        <v>9</v>
      </c>
      <c r="BZ97" s="275"/>
      <c r="CA97" s="274" t="s">
        <v>8</v>
      </c>
      <c r="CB97" s="274"/>
      <c r="CC97" s="275" t="s">
        <v>9</v>
      </c>
      <c r="CD97" s="275"/>
      <c r="CE97" s="274" t="s">
        <v>8</v>
      </c>
      <c r="CF97" s="274"/>
      <c r="CG97" s="275"/>
      <c r="CH97" s="275"/>
      <c r="CI97" s="274" t="s">
        <v>8</v>
      </c>
      <c r="CJ97" s="274"/>
      <c r="CK97" s="275" t="s">
        <v>9</v>
      </c>
      <c r="CL97" s="275"/>
      <c r="CM97" s="274" t="s">
        <v>8</v>
      </c>
      <c r="CN97" s="274"/>
      <c r="CO97" s="275" t="s">
        <v>9</v>
      </c>
      <c r="CP97" s="275"/>
      <c r="CQ97" s="274" t="s">
        <v>8</v>
      </c>
      <c r="CR97" s="274"/>
      <c r="CS97" s="275" t="s">
        <v>9</v>
      </c>
      <c r="CT97" s="275"/>
      <c r="CU97" s="274" t="s">
        <v>8</v>
      </c>
      <c r="CV97" s="274"/>
      <c r="CW97" s="275" t="s">
        <v>9</v>
      </c>
      <c r="CX97" s="275"/>
      <c r="CY97" s="274" t="s">
        <v>8</v>
      </c>
      <c r="CZ97" s="274"/>
      <c r="DA97" s="275" t="s">
        <v>9</v>
      </c>
      <c r="DB97" s="275"/>
      <c r="DC97" s="274" t="s">
        <v>8</v>
      </c>
      <c r="DD97" s="274"/>
      <c r="DE97" s="275" t="s">
        <v>9</v>
      </c>
      <c r="DF97" s="275"/>
      <c r="DG97" s="274" t="s">
        <v>8</v>
      </c>
      <c r="DH97" s="274"/>
      <c r="DI97" s="275" t="s">
        <v>9</v>
      </c>
      <c r="DJ97" s="275"/>
      <c r="DK97" s="274" t="s">
        <v>8</v>
      </c>
      <c r="DL97" s="274"/>
      <c r="DM97" s="275" t="s">
        <v>9</v>
      </c>
      <c r="DN97" s="275"/>
      <c r="DO97" s="274" t="s">
        <v>8</v>
      </c>
      <c r="DP97" s="274"/>
      <c r="DQ97" s="275" t="s">
        <v>9</v>
      </c>
      <c r="DR97" s="275"/>
      <c r="DS97" s="274" t="s">
        <v>8</v>
      </c>
      <c r="DT97" s="274"/>
      <c r="DU97" s="275" t="s">
        <v>9</v>
      </c>
      <c r="DV97" s="275"/>
      <c r="DW97" s="271"/>
      <c r="DX97" s="272"/>
      <c r="DY97" s="48"/>
      <c r="DZ97" s="48"/>
      <c r="EA97" s="48"/>
      <c r="EB97" s="48"/>
    </row>
    <row r="98" spans="1:141" ht="27" thickBot="1" x14ac:dyDescent="0.3">
      <c r="A98" s="290"/>
      <c r="B98" s="276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161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142</v>
      </c>
      <c r="B103" s="10" t="s">
        <v>66</v>
      </c>
      <c r="C103" s="10">
        <v>1</v>
      </c>
      <c r="D103" s="117">
        <v>1</v>
      </c>
      <c r="E103" s="118">
        <v>7</v>
      </c>
      <c r="F103" s="117">
        <v>3.8</v>
      </c>
      <c r="G103" s="10">
        <v>4</v>
      </c>
      <c r="H103" s="117">
        <v>3.3</v>
      </c>
      <c r="I103" s="118">
        <v>6</v>
      </c>
      <c r="J103" s="117">
        <v>4.3</v>
      </c>
      <c r="K103" s="10">
        <v>7</v>
      </c>
      <c r="L103" s="117">
        <v>3.6</v>
      </c>
      <c r="M103" s="118">
        <v>7</v>
      </c>
      <c r="N103" s="117">
        <v>6.1</v>
      </c>
      <c r="O103" s="10">
        <v>7</v>
      </c>
      <c r="P103" s="117">
        <v>5.5</v>
      </c>
      <c r="Q103" s="118">
        <v>5</v>
      </c>
      <c r="R103" s="117">
        <v>2.2999999999999998</v>
      </c>
      <c r="S103" s="10">
        <v>3</v>
      </c>
      <c r="T103" s="117">
        <v>1.5</v>
      </c>
      <c r="U103" s="118">
        <v>7</v>
      </c>
      <c r="V103" s="117">
        <v>3.5</v>
      </c>
      <c r="W103" s="10">
        <v>4</v>
      </c>
      <c r="X103" s="117">
        <v>2</v>
      </c>
      <c r="Y103" s="118">
        <v>4</v>
      </c>
      <c r="Z103" s="117">
        <v>1.5</v>
      </c>
      <c r="AA103" s="10">
        <v>4</v>
      </c>
      <c r="AB103" s="117">
        <v>2</v>
      </c>
      <c r="AC103" s="118">
        <v>6</v>
      </c>
      <c r="AD103" s="117">
        <v>4.2</v>
      </c>
      <c r="AE103" s="10">
        <v>7</v>
      </c>
      <c r="AF103" s="117">
        <v>3.4</v>
      </c>
      <c r="AG103" s="118">
        <v>10</v>
      </c>
      <c r="AH103" s="117">
        <v>5.8</v>
      </c>
      <c r="AI103" s="10">
        <v>8</v>
      </c>
      <c r="AJ103" s="117">
        <v>3.2</v>
      </c>
      <c r="AK103" s="118">
        <v>14</v>
      </c>
      <c r="AL103" s="117">
        <v>7.3</v>
      </c>
      <c r="AM103" s="10">
        <v>6</v>
      </c>
      <c r="AN103" s="117">
        <v>3.2</v>
      </c>
      <c r="AO103" s="118">
        <v>10</v>
      </c>
      <c r="AP103" s="117">
        <v>5.3</v>
      </c>
      <c r="AQ103" s="10">
        <v>5</v>
      </c>
      <c r="AR103" s="117">
        <v>3.8</v>
      </c>
      <c r="AS103" s="118">
        <v>4</v>
      </c>
      <c r="AT103" s="117">
        <v>4</v>
      </c>
      <c r="AU103" s="10">
        <v>8</v>
      </c>
      <c r="AV103" s="117">
        <v>3.6</v>
      </c>
      <c r="AW103" s="118">
        <v>9</v>
      </c>
      <c r="AX103" s="117">
        <v>4.2</v>
      </c>
      <c r="AY103" s="118">
        <v>3</v>
      </c>
      <c r="AZ103" s="117">
        <v>1.5</v>
      </c>
      <c r="BA103" s="10">
        <v>8</v>
      </c>
      <c r="BB103" s="117">
        <v>3</v>
      </c>
      <c r="BC103" s="118">
        <v>6</v>
      </c>
      <c r="BD103" s="117">
        <v>2.8</v>
      </c>
      <c r="BE103" s="10">
        <v>6</v>
      </c>
      <c r="BF103" s="117">
        <v>3</v>
      </c>
      <c r="BG103" s="118">
        <v>1</v>
      </c>
      <c r="BH103" s="117">
        <v>1</v>
      </c>
      <c r="BI103" s="10">
        <v>14</v>
      </c>
      <c r="BJ103" s="117">
        <v>6.3</v>
      </c>
      <c r="BK103" s="118">
        <v>5</v>
      </c>
      <c r="BL103" s="117">
        <v>2.5</v>
      </c>
      <c r="BM103" s="10">
        <v>8</v>
      </c>
      <c r="BN103" s="117">
        <v>3.8</v>
      </c>
      <c r="BO103" s="118">
        <v>2</v>
      </c>
      <c r="BP103" s="117">
        <v>1.5</v>
      </c>
      <c r="BQ103" s="10">
        <v>6</v>
      </c>
      <c r="BR103" s="117">
        <v>4.8</v>
      </c>
      <c r="BS103" s="118">
        <v>3</v>
      </c>
      <c r="BT103" s="117">
        <v>1.7</v>
      </c>
      <c r="BU103" s="10">
        <v>3</v>
      </c>
      <c r="BV103" s="117">
        <v>2.4</v>
      </c>
      <c r="BW103" s="10">
        <v>4</v>
      </c>
      <c r="BX103" s="117">
        <v>2.4</v>
      </c>
      <c r="BY103" s="118">
        <v>7</v>
      </c>
      <c r="BZ103" s="117">
        <v>3</v>
      </c>
      <c r="CA103" s="10">
        <v>8</v>
      </c>
      <c r="CB103" s="117">
        <v>3.2</v>
      </c>
      <c r="CC103" s="118">
        <v>8</v>
      </c>
      <c r="CD103" s="117">
        <v>2</v>
      </c>
      <c r="CE103" s="10">
        <v>5</v>
      </c>
      <c r="CF103" s="117">
        <v>2.4</v>
      </c>
      <c r="CG103" s="118">
        <v>3</v>
      </c>
      <c r="CH103" s="117">
        <v>1.6</v>
      </c>
      <c r="CI103" s="10">
        <v>5</v>
      </c>
      <c r="CJ103" s="117">
        <v>4</v>
      </c>
      <c r="CK103" s="118">
        <v>8</v>
      </c>
      <c r="CL103" s="117">
        <v>2.4</v>
      </c>
      <c r="CM103" s="10">
        <v>5</v>
      </c>
      <c r="CN103" s="117">
        <v>3.2</v>
      </c>
      <c r="CO103" s="118">
        <v>8</v>
      </c>
      <c r="CP103" s="117">
        <v>2.9</v>
      </c>
      <c r="CQ103" s="10">
        <v>5</v>
      </c>
      <c r="CR103" s="117">
        <v>2.8</v>
      </c>
      <c r="CS103" s="118">
        <v>4</v>
      </c>
      <c r="CT103" s="117">
        <v>2.1</v>
      </c>
      <c r="CU103" s="10">
        <v>3</v>
      </c>
      <c r="CV103" s="117">
        <v>1.8</v>
      </c>
      <c r="CW103" s="118">
        <v>6</v>
      </c>
      <c r="CX103" s="117">
        <v>4</v>
      </c>
      <c r="CY103" s="10">
        <v>3</v>
      </c>
      <c r="CZ103" s="117">
        <v>1.4</v>
      </c>
      <c r="DA103" s="118">
        <v>1</v>
      </c>
      <c r="DB103" s="117">
        <v>1</v>
      </c>
      <c r="DC103" s="10">
        <v>5</v>
      </c>
      <c r="DD103" s="117">
        <v>1.6</v>
      </c>
      <c r="DE103" s="118">
        <v>5</v>
      </c>
      <c r="DF103" s="117">
        <v>3.1</v>
      </c>
      <c r="DG103" s="10">
        <v>1</v>
      </c>
      <c r="DH103" s="117">
        <v>0.8</v>
      </c>
      <c r="DI103" s="118">
        <v>6</v>
      </c>
      <c r="DJ103" s="117">
        <v>4</v>
      </c>
      <c r="DK103" s="10">
        <v>3</v>
      </c>
      <c r="DL103" s="117">
        <v>2</v>
      </c>
      <c r="DM103" s="118">
        <v>10</v>
      </c>
      <c r="DN103" s="117">
        <v>4.5999999999999996</v>
      </c>
      <c r="DO103" s="10">
        <v>3</v>
      </c>
      <c r="DP103" s="117">
        <v>2.1</v>
      </c>
      <c r="DQ103" s="118">
        <v>14</v>
      </c>
      <c r="DR103" s="117">
        <v>8.3000000000000007</v>
      </c>
      <c r="DS103" s="10">
        <v>8</v>
      </c>
      <c r="DT103" s="117">
        <v>1.8</v>
      </c>
      <c r="DU103" s="118">
        <v>7</v>
      </c>
      <c r="DV103" s="117">
        <v>3.4</v>
      </c>
      <c r="DW103" s="59">
        <f t="shared" si="3"/>
        <v>363</v>
      </c>
      <c r="DX103" s="60">
        <f t="shared" si="4"/>
        <v>194.60000000000002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>
        <v>1</v>
      </c>
      <c r="D104" s="120">
        <v>0.4</v>
      </c>
      <c r="E104" s="121"/>
      <c r="F104" s="120">
        <v>0.6</v>
      </c>
      <c r="G104" s="15">
        <v>1</v>
      </c>
      <c r="H104" s="120">
        <v>0.5</v>
      </c>
      <c r="I104" s="121">
        <v>1</v>
      </c>
      <c r="J104" s="120">
        <v>0.8</v>
      </c>
      <c r="K104" s="15"/>
      <c r="L104" s="120"/>
      <c r="M104" s="121"/>
      <c r="N104" s="120"/>
      <c r="O104" s="15">
        <v>1</v>
      </c>
      <c r="P104" s="120">
        <v>0.4</v>
      </c>
      <c r="Q104" s="121">
        <v>2</v>
      </c>
      <c r="R104" s="120">
        <v>0.6</v>
      </c>
      <c r="S104" s="15">
        <v>1</v>
      </c>
      <c r="T104" s="120">
        <v>0.3</v>
      </c>
      <c r="U104" s="121"/>
      <c r="V104" s="120"/>
      <c r="W104" s="15">
        <v>1</v>
      </c>
      <c r="X104" s="120">
        <v>0.8</v>
      </c>
      <c r="Y104" s="121">
        <v>2</v>
      </c>
      <c r="Z104" s="120">
        <v>0.5</v>
      </c>
      <c r="AA104" s="15">
        <v>1</v>
      </c>
      <c r="AB104" s="120">
        <v>0.4</v>
      </c>
      <c r="AC104" s="121"/>
      <c r="AD104" s="120"/>
      <c r="AE104" s="15">
        <v>1</v>
      </c>
      <c r="AF104" s="120">
        <v>0.4</v>
      </c>
      <c r="AG104" s="121">
        <v>2</v>
      </c>
      <c r="AH104" s="120">
        <v>1</v>
      </c>
      <c r="AI104" s="15">
        <v>1</v>
      </c>
      <c r="AJ104" s="120">
        <v>9.4</v>
      </c>
      <c r="AK104" s="121"/>
      <c r="AL104" s="120"/>
      <c r="AM104" s="15">
        <v>1</v>
      </c>
      <c r="AN104" s="120">
        <v>0.5</v>
      </c>
      <c r="AO104" s="121">
        <v>2</v>
      </c>
      <c r="AP104" s="120">
        <v>0.9</v>
      </c>
      <c r="AQ104" s="15">
        <v>1</v>
      </c>
      <c r="AR104" s="120">
        <v>0.4</v>
      </c>
      <c r="AS104" s="121">
        <v>2</v>
      </c>
      <c r="AT104" s="120">
        <v>0.3</v>
      </c>
      <c r="AU104" s="15"/>
      <c r="AV104" s="120"/>
      <c r="AW104" s="121"/>
      <c r="AX104" s="120"/>
      <c r="AY104" s="121">
        <v>2</v>
      </c>
      <c r="AZ104" s="120">
        <v>0.8</v>
      </c>
      <c r="BA104" s="15"/>
      <c r="BB104" s="120"/>
      <c r="BC104" s="121">
        <v>2</v>
      </c>
      <c r="BD104" s="120">
        <v>1</v>
      </c>
      <c r="BE104" s="15"/>
      <c r="BF104" s="120"/>
      <c r="BG104" s="121">
        <v>2</v>
      </c>
      <c r="BH104" s="120">
        <v>0.5</v>
      </c>
      <c r="BI104" s="15"/>
      <c r="BJ104" s="120"/>
      <c r="BK104" s="121">
        <v>1</v>
      </c>
      <c r="BL104" s="120">
        <v>0.2</v>
      </c>
      <c r="BM104" s="15">
        <v>1</v>
      </c>
      <c r="BN104" s="120">
        <v>1</v>
      </c>
      <c r="BO104" s="121"/>
      <c r="BP104" s="120"/>
      <c r="BQ104" s="15"/>
      <c r="BR104" s="120"/>
      <c r="BS104" s="121">
        <v>1</v>
      </c>
      <c r="BT104" s="120">
        <v>0.8</v>
      </c>
      <c r="BU104" s="15"/>
      <c r="BV104" s="120"/>
      <c r="BW104" s="15">
        <v>1</v>
      </c>
      <c r="BX104" s="120">
        <v>0.2</v>
      </c>
      <c r="BY104" s="121"/>
      <c r="BZ104" s="120"/>
      <c r="CA104" s="15">
        <v>3</v>
      </c>
      <c r="CB104" s="120">
        <v>1.2</v>
      </c>
      <c r="CC104" s="121">
        <v>2</v>
      </c>
      <c r="CD104" s="120">
        <v>0.4</v>
      </c>
      <c r="CE104" s="15">
        <v>2</v>
      </c>
      <c r="CF104" s="120">
        <v>0.5</v>
      </c>
      <c r="CG104" s="121"/>
      <c r="CH104" s="120"/>
      <c r="CI104" s="15">
        <v>2</v>
      </c>
      <c r="CJ104" s="120">
        <v>0.5</v>
      </c>
      <c r="CK104" s="121"/>
      <c r="CL104" s="120"/>
      <c r="CM104" s="15">
        <v>1</v>
      </c>
      <c r="CN104" s="120">
        <v>0.3</v>
      </c>
      <c r="CO104" s="121">
        <v>1</v>
      </c>
      <c r="CP104" s="120">
        <v>0.5</v>
      </c>
      <c r="CQ104" s="15">
        <v>2</v>
      </c>
      <c r="CR104" s="120">
        <v>0.5</v>
      </c>
      <c r="CS104" s="121"/>
      <c r="CT104" s="120"/>
      <c r="CU104" s="15">
        <v>3</v>
      </c>
      <c r="CV104" s="120">
        <v>0.3</v>
      </c>
      <c r="CW104" s="121"/>
      <c r="CX104" s="120"/>
      <c r="CY104" s="15"/>
      <c r="CZ104" s="120"/>
      <c r="DA104" s="121"/>
      <c r="DB104" s="120"/>
      <c r="DC104" s="15">
        <v>4</v>
      </c>
      <c r="DD104" s="120">
        <v>1</v>
      </c>
      <c r="DE104" s="121"/>
      <c r="DF104" s="120"/>
      <c r="DG104" s="15">
        <v>1</v>
      </c>
      <c r="DH104" s="120">
        <v>0.4</v>
      </c>
      <c r="DI104" s="121"/>
      <c r="DJ104" s="120"/>
      <c r="DK104" s="15">
        <v>1</v>
      </c>
      <c r="DL104" s="120">
        <v>0.9</v>
      </c>
      <c r="DM104" s="121"/>
      <c r="DN104" s="120"/>
      <c r="DO104" s="15">
        <v>1</v>
      </c>
      <c r="DP104" s="120">
        <v>0.5</v>
      </c>
      <c r="DQ104" s="121"/>
      <c r="DR104" s="120"/>
      <c r="DS104" s="15">
        <v>1</v>
      </c>
      <c r="DT104" s="120">
        <v>0.5</v>
      </c>
      <c r="DU104" s="121"/>
      <c r="DV104" s="120"/>
      <c r="DW104" s="61">
        <f t="shared" si="3"/>
        <v>55</v>
      </c>
      <c r="DX104" s="62">
        <f t="shared" si="4"/>
        <v>30.199999999999996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7</v>
      </c>
      <c r="D107" s="117">
        <v>4.8</v>
      </c>
      <c r="E107" s="118">
        <v>6</v>
      </c>
      <c r="F107" s="117">
        <v>5.0999999999999996</v>
      </c>
      <c r="G107" s="10">
        <v>5</v>
      </c>
      <c r="H107" s="117">
        <v>6.7</v>
      </c>
      <c r="I107" s="118">
        <v>7</v>
      </c>
      <c r="J107" s="117">
        <v>5.3</v>
      </c>
      <c r="K107" s="10">
        <v>6</v>
      </c>
      <c r="L107" s="117">
        <v>8.3000000000000007</v>
      </c>
      <c r="M107" s="118">
        <v>5</v>
      </c>
      <c r="N107" s="117">
        <v>7.4</v>
      </c>
      <c r="O107" s="10">
        <v>4</v>
      </c>
      <c r="P107" s="117">
        <v>6.3</v>
      </c>
      <c r="Q107" s="118">
        <v>4</v>
      </c>
      <c r="R107" s="117">
        <v>5.2</v>
      </c>
      <c r="S107" s="10">
        <v>3</v>
      </c>
      <c r="T107" s="117">
        <v>4.0999999999999996</v>
      </c>
      <c r="U107" s="118">
        <v>4</v>
      </c>
      <c r="V107" s="117">
        <v>3.2</v>
      </c>
      <c r="W107" s="10">
        <v>6</v>
      </c>
      <c r="X107" s="117">
        <v>4.9000000000000004</v>
      </c>
      <c r="Y107" s="118">
        <v>7</v>
      </c>
      <c r="Z107" s="117">
        <v>4.8</v>
      </c>
      <c r="AA107" s="10">
        <v>5</v>
      </c>
      <c r="AB107" s="117">
        <v>4.5999999999999996</v>
      </c>
      <c r="AC107" s="118">
        <v>7</v>
      </c>
      <c r="AD107" s="117">
        <v>8.1</v>
      </c>
      <c r="AE107" s="10">
        <v>6</v>
      </c>
      <c r="AF107" s="117">
        <v>5.3</v>
      </c>
      <c r="AG107" s="118">
        <v>5</v>
      </c>
      <c r="AH107" s="117">
        <v>7.6</v>
      </c>
      <c r="AI107" s="10">
        <v>7</v>
      </c>
      <c r="AJ107" s="117">
        <v>8.6</v>
      </c>
      <c r="AK107" s="118">
        <v>8</v>
      </c>
      <c r="AL107" s="117">
        <v>5.0999999999999996</v>
      </c>
      <c r="AM107" s="10">
        <v>4</v>
      </c>
      <c r="AN107" s="117">
        <v>4.3</v>
      </c>
      <c r="AO107" s="118">
        <v>4</v>
      </c>
      <c r="AP107" s="117">
        <v>5.3</v>
      </c>
      <c r="AQ107" s="10">
        <v>6</v>
      </c>
      <c r="AR107" s="117">
        <v>4.2</v>
      </c>
      <c r="AS107" s="118">
        <v>4</v>
      </c>
      <c r="AT107" s="117">
        <v>3.8</v>
      </c>
      <c r="AU107" s="10">
        <v>3</v>
      </c>
      <c r="AV107" s="117">
        <v>4.2</v>
      </c>
      <c r="AW107" s="118">
        <v>4</v>
      </c>
      <c r="AX107" s="117">
        <v>3.7</v>
      </c>
      <c r="AY107" s="10">
        <v>4</v>
      </c>
      <c r="AZ107" s="117">
        <v>5.0999999999999996</v>
      </c>
      <c r="BA107" s="118">
        <v>5</v>
      </c>
      <c r="BB107" s="117">
        <v>4.2</v>
      </c>
      <c r="BC107" s="10">
        <v>6</v>
      </c>
      <c r="BD107" s="117">
        <v>7.2</v>
      </c>
      <c r="BE107" s="118">
        <v>7</v>
      </c>
      <c r="BF107" s="117">
        <v>8.4</v>
      </c>
      <c r="BG107" s="10">
        <v>8</v>
      </c>
      <c r="BH107" s="117">
        <v>6.4</v>
      </c>
      <c r="BI107" s="118">
        <v>4</v>
      </c>
      <c r="BJ107" s="117">
        <v>6.1</v>
      </c>
      <c r="BK107" s="10">
        <v>6</v>
      </c>
      <c r="BL107" s="117">
        <v>5.3</v>
      </c>
      <c r="BM107" s="118">
        <v>7</v>
      </c>
      <c r="BN107" s="117">
        <v>8.4</v>
      </c>
      <c r="BO107" s="10">
        <v>8</v>
      </c>
      <c r="BP107" s="117">
        <v>6.3</v>
      </c>
      <c r="BQ107" s="118">
        <v>7</v>
      </c>
      <c r="BR107" s="117">
        <v>4.9000000000000004</v>
      </c>
      <c r="BS107" s="10">
        <v>5</v>
      </c>
      <c r="BT107" s="117">
        <v>4.7</v>
      </c>
      <c r="BU107" s="118">
        <v>9</v>
      </c>
      <c r="BV107" s="117">
        <v>10.6</v>
      </c>
      <c r="BW107" s="10">
        <v>3</v>
      </c>
      <c r="BX107" s="117">
        <v>5.7</v>
      </c>
      <c r="BY107" s="118"/>
      <c r="BZ107" s="117"/>
      <c r="CA107" s="10">
        <v>6</v>
      </c>
      <c r="CB107" s="117">
        <v>4.9000000000000004</v>
      </c>
      <c r="CC107" s="118">
        <v>4</v>
      </c>
      <c r="CD107" s="117">
        <v>6.3</v>
      </c>
      <c r="CE107" s="10">
        <v>5</v>
      </c>
      <c r="CF107" s="117">
        <v>6.8</v>
      </c>
      <c r="CG107" s="118">
        <v>3</v>
      </c>
      <c r="CH107" s="117">
        <v>5.6</v>
      </c>
      <c r="CI107" s="10">
        <v>6</v>
      </c>
      <c r="CJ107" s="117">
        <v>5.6</v>
      </c>
      <c r="CK107" s="118">
        <v>5</v>
      </c>
      <c r="CL107" s="117">
        <v>7.3</v>
      </c>
      <c r="CM107" s="10">
        <v>7</v>
      </c>
      <c r="CN107" s="117">
        <v>5.8</v>
      </c>
      <c r="CO107" s="118">
        <v>6</v>
      </c>
      <c r="CP107" s="117">
        <v>4.3</v>
      </c>
      <c r="CQ107" s="10">
        <v>9</v>
      </c>
      <c r="CR107" s="117">
        <v>7.1</v>
      </c>
      <c r="CS107" s="118">
        <v>5</v>
      </c>
      <c r="CT107" s="117">
        <v>6.3</v>
      </c>
      <c r="CU107" s="10">
        <v>5</v>
      </c>
      <c r="CV107" s="117">
        <v>4.8</v>
      </c>
      <c r="CW107" s="118">
        <v>7</v>
      </c>
      <c r="CX107" s="117">
        <v>5.2</v>
      </c>
      <c r="CY107" s="10">
        <v>4</v>
      </c>
      <c r="CZ107" s="117">
        <v>4.5999999999999996</v>
      </c>
      <c r="DA107" s="118">
        <v>3</v>
      </c>
      <c r="DB107" s="117">
        <v>6.8</v>
      </c>
      <c r="DC107" s="10">
        <v>5</v>
      </c>
      <c r="DD107" s="117">
        <v>6.3</v>
      </c>
      <c r="DE107" s="118">
        <v>5</v>
      </c>
      <c r="DF107" s="117">
        <v>4.9000000000000004</v>
      </c>
      <c r="DG107" s="10">
        <v>7</v>
      </c>
      <c r="DH107" s="117">
        <v>5.8</v>
      </c>
      <c r="DI107" s="118">
        <v>6</v>
      </c>
      <c r="DJ107" s="117">
        <v>4.9000000000000004</v>
      </c>
      <c r="DK107" s="10">
        <v>8</v>
      </c>
      <c r="DL107" s="117">
        <v>5.0999999999999996</v>
      </c>
      <c r="DM107" s="118">
        <v>5</v>
      </c>
      <c r="DN107" s="117">
        <v>8.4</v>
      </c>
      <c r="DO107" s="10">
        <v>6</v>
      </c>
      <c r="DP107" s="117">
        <v>4.5999999999999996</v>
      </c>
      <c r="DQ107" s="118">
        <v>6</v>
      </c>
      <c r="DR107" s="117">
        <v>3.6</v>
      </c>
      <c r="DS107" s="10">
        <v>5</v>
      </c>
      <c r="DT107" s="117">
        <v>4.3</v>
      </c>
      <c r="DU107" s="118">
        <v>6</v>
      </c>
      <c r="DV107" s="117">
        <v>4.0999999999999996</v>
      </c>
      <c r="DW107" s="59">
        <f t="shared" si="3"/>
        <v>340</v>
      </c>
      <c r="DX107" s="60">
        <f t="shared" si="4"/>
        <v>347.60000000000014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10</v>
      </c>
      <c r="D111" s="117">
        <v>8</v>
      </c>
      <c r="E111" s="118">
        <v>20</v>
      </c>
      <c r="F111" s="117">
        <v>7.3</v>
      </c>
      <c r="G111" s="10">
        <v>12</v>
      </c>
      <c r="H111" s="117">
        <v>6.8</v>
      </c>
      <c r="I111" s="118">
        <v>20</v>
      </c>
      <c r="J111" s="117">
        <v>10.5</v>
      </c>
      <c r="K111" s="10">
        <v>26</v>
      </c>
      <c r="L111" s="117">
        <v>13.8</v>
      </c>
      <c r="M111" s="118">
        <v>6</v>
      </c>
      <c r="N111" s="117">
        <v>4.9000000000000004</v>
      </c>
      <c r="O111" s="10">
        <v>12</v>
      </c>
      <c r="P111" s="117">
        <v>8</v>
      </c>
      <c r="Q111" s="10">
        <v>15</v>
      </c>
      <c r="R111" s="117">
        <v>7</v>
      </c>
      <c r="S111" s="118">
        <v>13</v>
      </c>
      <c r="T111" s="117">
        <v>4</v>
      </c>
      <c r="U111" s="10">
        <v>7</v>
      </c>
      <c r="V111" s="117">
        <v>4.2</v>
      </c>
      <c r="W111" s="118">
        <v>17</v>
      </c>
      <c r="X111" s="117">
        <v>4</v>
      </c>
      <c r="Y111" s="10">
        <v>9</v>
      </c>
      <c r="Z111" s="117">
        <v>3.8</v>
      </c>
      <c r="AA111" s="10">
        <v>14</v>
      </c>
      <c r="AB111" s="117">
        <v>3.1</v>
      </c>
      <c r="AC111" s="118">
        <v>9</v>
      </c>
      <c r="AD111" s="117">
        <v>3.5</v>
      </c>
      <c r="AE111" s="10">
        <v>14</v>
      </c>
      <c r="AF111" s="117">
        <v>4.7</v>
      </c>
      <c r="AG111" s="118">
        <v>17</v>
      </c>
      <c r="AH111" s="117">
        <v>7</v>
      </c>
      <c r="AI111" s="10">
        <v>12</v>
      </c>
      <c r="AJ111" s="117">
        <v>4.5</v>
      </c>
      <c r="AK111" s="118">
        <v>12</v>
      </c>
      <c r="AL111" s="117">
        <v>4.2</v>
      </c>
      <c r="AM111" s="10">
        <v>20</v>
      </c>
      <c r="AN111" s="117">
        <v>4.4000000000000004</v>
      </c>
      <c r="AO111" s="118">
        <v>10</v>
      </c>
      <c r="AP111" s="117">
        <v>3.6</v>
      </c>
      <c r="AQ111" s="10">
        <v>24</v>
      </c>
      <c r="AR111" s="117">
        <v>4.8</v>
      </c>
      <c r="AS111" s="118">
        <v>10</v>
      </c>
      <c r="AT111" s="117">
        <v>3.2</v>
      </c>
      <c r="AU111" s="10">
        <v>16</v>
      </c>
      <c r="AV111" s="117">
        <v>5.2</v>
      </c>
      <c r="AW111" s="118">
        <v>14</v>
      </c>
      <c r="AX111" s="117">
        <v>4.7</v>
      </c>
      <c r="AY111" s="10">
        <v>14</v>
      </c>
      <c r="AZ111" s="117">
        <v>5.3</v>
      </c>
      <c r="BA111" s="118">
        <v>7</v>
      </c>
      <c r="BB111" s="117">
        <v>3.6</v>
      </c>
      <c r="BC111" s="10">
        <v>15</v>
      </c>
      <c r="BD111" s="117">
        <v>3.5</v>
      </c>
      <c r="BE111" s="118">
        <v>10</v>
      </c>
      <c r="BF111" s="117">
        <v>4.7</v>
      </c>
      <c r="BG111" s="10">
        <v>19</v>
      </c>
      <c r="BH111" s="117">
        <v>4.5</v>
      </c>
      <c r="BI111" s="118">
        <v>13</v>
      </c>
      <c r="BJ111" s="117">
        <v>3</v>
      </c>
      <c r="BK111" s="10">
        <v>17</v>
      </c>
      <c r="BL111" s="117">
        <v>4</v>
      </c>
      <c r="BM111" s="118">
        <v>12</v>
      </c>
      <c r="BN111" s="117">
        <v>6.5</v>
      </c>
      <c r="BO111" s="10">
        <v>19</v>
      </c>
      <c r="BP111" s="117">
        <v>5.5</v>
      </c>
      <c r="BQ111" s="118">
        <v>10</v>
      </c>
      <c r="BR111" s="117">
        <v>5.4</v>
      </c>
      <c r="BS111" s="10">
        <v>15</v>
      </c>
      <c r="BT111" s="117">
        <v>4.2</v>
      </c>
      <c r="BU111" s="118">
        <v>16</v>
      </c>
      <c r="BV111" s="117">
        <v>5.9</v>
      </c>
      <c r="BW111" s="10">
        <v>17</v>
      </c>
      <c r="BX111" s="117">
        <v>6.1</v>
      </c>
      <c r="BY111" s="118">
        <v>15</v>
      </c>
      <c r="BZ111" s="117">
        <v>5.8</v>
      </c>
      <c r="CA111" s="10">
        <v>14</v>
      </c>
      <c r="CB111" s="117">
        <v>6.1</v>
      </c>
      <c r="CC111" s="118">
        <v>15</v>
      </c>
      <c r="CD111" s="117">
        <v>5.3</v>
      </c>
      <c r="CE111" s="10">
        <v>22</v>
      </c>
      <c r="CF111" s="117">
        <v>5.4</v>
      </c>
      <c r="CG111" s="118">
        <v>11</v>
      </c>
      <c r="CH111" s="117">
        <v>5.8</v>
      </c>
      <c r="CI111" s="10">
        <v>16</v>
      </c>
      <c r="CJ111" s="117">
        <v>5.5</v>
      </c>
      <c r="CK111" s="118">
        <v>14</v>
      </c>
      <c r="CL111" s="117">
        <v>4.7</v>
      </c>
      <c r="CM111" s="10">
        <v>19</v>
      </c>
      <c r="CN111" s="117">
        <v>4</v>
      </c>
      <c r="CO111" s="118">
        <v>10</v>
      </c>
      <c r="CP111" s="117">
        <v>4.8</v>
      </c>
      <c r="CQ111" s="10">
        <v>15</v>
      </c>
      <c r="CR111" s="117">
        <v>5</v>
      </c>
      <c r="CS111" s="118">
        <v>11</v>
      </c>
      <c r="CT111" s="117">
        <v>5.8</v>
      </c>
      <c r="CU111" s="10">
        <v>21</v>
      </c>
      <c r="CV111" s="117">
        <v>4.5999999999999996</v>
      </c>
      <c r="CW111" s="118">
        <v>8</v>
      </c>
      <c r="CX111" s="117">
        <v>5.4</v>
      </c>
      <c r="CY111" s="10">
        <v>13</v>
      </c>
      <c r="CZ111" s="117">
        <v>4.2</v>
      </c>
      <c r="DA111" s="118">
        <v>17</v>
      </c>
      <c r="DB111" s="117">
        <v>11</v>
      </c>
      <c r="DC111" s="10">
        <v>14</v>
      </c>
      <c r="DD111" s="117">
        <v>3.9</v>
      </c>
      <c r="DE111" s="118">
        <v>6</v>
      </c>
      <c r="DF111" s="117">
        <v>3.2</v>
      </c>
      <c r="DG111" s="10">
        <v>17</v>
      </c>
      <c r="DH111" s="117">
        <v>6</v>
      </c>
      <c r="DI111" s="118">
        <v>12</v>
      </c>
      <c r="DJ111" s="117">
        <v>2.4</v>
      </c>
      <c r="DK111" s="10">
        <v>22</v>
      </c>
      <c r="DL111" s="117">
        <v>3.8</v>
      </c>
      <c r="DM111" s="118">
        <v>8</v>
      </c>
      <c r="DN111" s="117">
        <v>5.0999999999999996</v>
      </c>
      <c r="DO111" s="10">
        <v>20</v>
      </c>
      <c r="DP111" s="117">
        <v>4.2</v>
      </c>
      <c r="DQ111" s="118">
        <v>12</v>
      </c>
      <c r="DR111" s="117">
        <v>4.7</v>
      </c>
      <c r="DS111" s="10">
        <v>11</v>
      </c>
      <c r="DT111" s="117">
        <v>3.2</v>
      </c>
      <c r="DU111" s="118">
        <v>5</v>
      </c>
      <c r="DV111" s="117">
        <v>2.9</v>
      </c>
      <c r="DW111" s="80">
        <f t="shared" si="3"/>
        <v>871</v>
      </c>
      <c r="DX111" s="81">
        <f t="shared" si="4"/>
        <v>320.19999999999993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/>
      <c r="H112" s="120"/>
      <c r="I112" s="121"/>
      <c r="J112" s="120"/>
      <c r="K112" s="15"/>
      <c r="L112" s="120"/>
      <c r="M112" s="121"/>
      <c r="N112" s="120"/>
      <c r="O112" s="15"/>
      <c r="P112" s="120"/>
      <c r="Q112" s="15"/>
      <c r="R112" s="120"/>
      <c r="S112" s="121">
        <v>1</v>
      </c>
      <c r="T112" s="120">
        <v>2</v>
      </c>
      <c r="U112" s="15"/>
      <c r="V112" s="120"/>
      <c r="W112" s="121"/>
      <c r="X112" s="120"/>
      <c r="Y112" s="15"/>
      <c r="Z112" s="120"/>
      <c r="AA112" s="15"/>
      <c r="AB112" s="120"/>
      <c r="AC112" s="121"/>
      <c r="AD112" s="120"/>
      <c r="AE112" s="15"/>
      <c r="AF112" s="120"/>
      <c r="AG112" s="121"/>
      <c r="AH112" s="120"/>
      <c r="AI112" s="15"/>
      <c r="AJ112" s="120"/>
      <c r="AK112" s="121">
        <v>1</v>
      </c>
      <c r="AL112" s="120">
        <v>0.3</v>
      </c>
      <c r="AM112" s="15"/>
      <c r="AN112" s="120"/>
      <c r="AO112" s="121"/>
      <c r="AP112" s="120"/>
      <c r="AQ112" s="15"/>
      <c r="AR112" s="120"/>
      <c r="AS112" s="121"/>
      <c r="AT112" s="120"/>
      <c r="AU112" s="15"/>
      <c r="AV112" s="120"/>
      <c r="AW112" s="121"/>
      <c r="AX112" s="120"/>
      <c r="AY112" s="15"/>
      <c r="AZ112" s="120"/>
      <c r="BA112" s="121"/>
      <c r="BB112" s="120"/>
      <c r="BC112" s="15">
        <v>1</v>
      </c>
      <c r="BD112" s="120">
        <v>0.4</v>
      </c>
      <c r="BE112" s="121"/>
      <c r="BF112" s="120"/>
      <c r="BG112" s="15"/>
      <c r="BH112" s="120"/>
      <c r="BI112" s="121"/>
      <c r="BJ112" s="120"/>
      <c r="BK112" s="15">
        <v>1</v>
      </c>
      <c r="BL112" s="120">
        <v>0.2</v>
      </c>
      <c r="BM112" s="121"/>
      <c r="BN112" s="120"/>
      <c r="BO112" s="15"/>
      <c r="BP112" s="120"/>
      <c r="BQ112" s="121"/>
      <c r="BR112" s="120"/>
      <c r="BS112" s="15"/>
      <c r="BT112" s="120"/>
      <c r="BU112" s="121">
        <v>1</v>
      </c>
      <c r="BV112" s="120">
        <v>0.3</v>
      </c>
      <c r="BW112" s="15"/>
      <c r="BX112" s="120"/>
      <c r="BY112" s="121"/>
      <c r="BZ112" s="120"/>
      <c r="CA112" s="15">
        <v>1</v>
      </c>
      <c r="CB112" s="120">
        <v>0.6</v>
      </c>
      <c r="CC112" s="121"/>
      <c r="CD112" s="120"/>
      <c r="CE112" s="15"/>
      <c r="CF112" s="120"/>
      <c r="CG112" s="121"/>
      <c r="CH112" s="120"/>
      <c r="CI112" s="15">
        <v>1</v>
      </c>
      <c r="CJ112" s="120">
        <v>0.2</v>
      </c>
      <c r="CK112" s="121"/>
      <c r="CL112" s="120"/>
      <c r="CM112" s="15"/>
      <c r="CN112" s="120"/>
      <c r="CO112" s="121"/>
      <c r="CP112" s="120"/>
      <c r="CQ112" s="15">
        <v>1</v>
      </c>
      <c r="CR112" s="120">
        <v>0.2</v>
      </c>
      <c r="CS112" s="121"/>
      <c r="CT112" s="120"/>
      <c r="CU112" s="15"/>
      <c r="CV112" s="120"/>
      <c r="CW112" s="121"/>
      <c r="CX112" s="120"/>
      <c r="CY112" s="15">
        <v>1</v>
      </c>
      <c r="CZ112" s="120">
        <v>0.2</v>
      </c>
      <c r="DA112" s="121"/>
      <c r="DB112" s="120"/>
      <c r="DC112" s="15">
        <v>1</v>
      </c>
      <c r="DD112" s="120">
        <v>0.4</v>
      </c>
      <c r="DE112" s="121"/>
      <c r="DF112" s="120"/>
      <c r="DG112" s="15"/>
      <c r="DH112" s="120"/>
      <c r="DI112" s="121"/>
      <c r="DJ112" s="120"/>
      <c r="DK112" s="15"/>
      <c r="DL112" s="120"/>
      <c r="DM112" s="121">
        <v>1</v>
      </c>
      <c r="DN112" s="120">
        <v>0.4</v>
      </c>
      <c r="DO112" s="15"/>
      <c r="DP112" s="120"/>
      <c r="DQ112" s="121"/>
      <c r="DR112" s="120"/>
      <c r="DS112" s="15"/>
      <c r="DT112" s="120"/>
      <c r="DU112" s="121"/>
      <c r="DV112" s="120"/>
      <c r="DW112" s="65">
        <f t="shared" si="3"/>
        <v>11</v>
      </c>
      <c r="DX112" s="66">
        <f t="shared" si="4"/>
        <v>5.2000000000000011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3</v>
      </c>
      <c r="D115" s="117">
        <v>1.8</v>
      </c>
      <c r="E115" s="118">
        <v>13</v>
      </c>
      <c r="F115" s="117">
        <v>9.1</v>
      </c>
      <c r="G115" s="10">
        <v>3</v>
      </c>
      <c r="H115" s="117">
        <v>3</v>
      </c>
      <c r="I115" s="118">
        <v>3</v>
      </c>
      <c r="J115" s="117">
        <v>3.5</v>
      </c>
      <c r="K115" s="10">
        <v>7</v>
      </c>
      <c r="L115" s="117">
        <v>4.5</v>
      </c>
      <c r="M115" s="118">
        <v>4</v>
      </c>
      <c r="N115" s="117">
        <v>3.6</v>
      </c>
      <c r="O115" s="10">
        <v>6</v>
      </c>
      <c r="P115" s="117">
        <v>4.5</v>
      </c>
      <c r="Q115" s="118">
        <v>2</v>
      </c>
      <c r="R115" s="117">
        <v>2</v>
      </c>
      <c r="S115" s="10">
        <v>5</v>
      </c>
      <c r="T115" s="117">
        <v>4.2</v>
      </c>
      <c r="U115" s="118">
        <v>2</v>
      </c>
      <c r="V115" s="117">
        <v>0.6</v>
      </c>
      <c r="W115" s="10">
        <v>7</v>
      </c>
      <c r="X115" s="117">
        <v>4</v>
      </c>
      <c r="Y115" s="118">
        <v>3</v>
      </c>
      <c r="Z115" s="117">
        <v>2</v>
      </c>
      <c r="AA115" s="10">
        <v>6</v>
      </c>
      <c r="AB115" s="117">
        <v>3.5</v>
      </c>
      <c r="AC115" s="118">
        <v>1</v>
      </c>
      <c r="AD115" s="117">
        <v>0.4</v>
      </c>
      <c r="AE115" s="10">
        <v>10</v>
      </c>
      <c r="AF115" s="117">
        <v>3.4</v>
      </c>
      <c r="AG115" s="118">
        <v>3</v>
      </c>
      <c r="AH115" s="117">
        <v>1.6</v>
      </c>
      <c r="AI115" s="10">
        <v>4</v>
      </c>
      <c r="AJ115" s="117">
        <v>2</v>
      </c>
      <c r="AK115" s="118">
        <v>2</v>
      </c>
      <c r="AL115" s="117">
        <v>1.4</v>
      </c>
      <c r="AM115" s="10">
        <v>5</v>
      </c>
      <c r="AN115" s="117">
        <v>4.7</v>
      </c>
      <c r="AO115" s="118">
        <v>3</v>
      </c>
      <c r="AP115" s="117">
        <v>1.7</v>
      </c>
      <c r="AQ115" s="10">
        <v>2</v>
      </c>
      <c r="AR115" s="117">
        <v>2.4</v>
      </c>
      <c r="AS115" s="118">
        <v>1</v>
      </c>
      <c r="AT115" s="117">
        <v>0.4</v>
      </c>
      <c r="AU115" s="10">
        <v>3</v>
      </c>
      <c r="AV115" s="117">
        <v>2</v>
      </c>
      <c r="AW115" s="118">
        <v>4</v>
      </c>
      <c r="AX115" s="117">
        <v>1.8</v>
      </c>
      <c r="AY115" s="10">
        <v>3</v>
      </c>
      <c r="AZ115" s="117">
        <v>1.4</v>
      </c>
      <c r="BA115" s="118">
        <v>1</v>
      </c>
      <c r="BB115" s="117">
        <v>2</v>
      </c>
      <c r="BC115" s="10">
        <v>6</v>
      </c>
      <c r="BD115" s="117">
        <v>2.5</v>
      </c>
      <c r="BE115" s="118">
        <v>1</v>
      </c>
      <c r="BF115" s="117">
        <v>0.8</v>
      </c>
      <c r="BG115" s="10">
        <v>10</v>
      </c>
      <c r="BH115" s="117">
        <v>3.5</v>
      </c>
      <c r="BI115" s="118">
        <v>1</v>
      </c>
      <c r="BJ115" s="117">
        <v>0.8</v>
      </c>
      <c r="BK115" s="10">
        <v>7</v>
      </c>
      <c r="BL115" s="117">
        <v>2.1</v>
      </c>
      <c r="BM115" s="118">
        <v>2</v>
      </c>
      <c r="BN115" s="117">
        <v>1</v>
      </c>
      <c r="BO115" s="10">
        <v>9</v>
      </c>
      <c r="BP115" s="117">
        <v>2.4</v>
      </c>
      <c r="BQ115" s="118">
        <v>3</v>
      </c>
      <c r="BR115" s="117">
        <v>1</v>
      </c>
      <c r="BS115" s="10">
        <v>9</v>
      </c>
      <c r="BT115" s="117">
        <v>3.8</v>
      </c>
      <c r="BU115" s="118">
        <v>1</v>
      </c>
      <c r="BV115" s="117">
        <v>1</v>
      </c>
      <c r="BW115" s="10">
        <v>6</v>
      </c>
      <c r="BX115" s="117">
        <v>3.2</v>
      </c>
      <c r="BY115" s="118">
        <v>5</v>
      </c>
      <c r="BZ115" s="117">
        <v>2.7</v>
      </c>
      <c r="CA115" s="10">
        <v>9</v>
      </c>
      <c r="CB115" s="117">
        <v>4.5</v>
      </c>
      <c r="CC115" s="118">
        <v>6</v>
      </c>
      <c r="CD115" s="117">
        <v>3.4</v>
      </c>
      <c r="CE115" s="10">
        <v>6</v>
      </c>
      <c r="CF115" s="117">
        <v>5.5</v>
      </c>
      <c r="CG115" s="118">
        <v>2</v>
      </c>
      <c r="CH115" s="117">
        <v>1</v>
      </c>
      <c r="CI115" s="10">
        <v>12</v>
      </c>
      <c r="CJ115" s="117">
        <v>5</v>
      </c>
      <c r="CK115" s="118">
        <v>4</v>
      </c>
      <c r="CL115" s="117">
        <v>2.8</v>
      </c>
      <c r="CM115" s="10">
        <v>4</v>
      </c>
      <c r="CN115" s="117">
        <v>2</v>
      </c>
      <c r="CO115" s="118">
        <v>1</v>
      </c>
      <c r="CP115" s="117">
        <v>1.4</v>
      </c>
      <c r="CQ115" s="10">
        <v>11</v>
      </c>
      <c r="CR115" s="117">
        <v>1.4</v>
      </c>
      <c r="CS115" s="118">
        <v>2</v>
      </c>
      <c r="CT115" s="117">
        <v>1.5</v>
      </c>
      <c r="CU115" s="10">
        <v>7</v>
      </c>
      <c r="CV115" s="117">
        <v>4.5</v>
      </c>
      <c r="CW115" s="118">
        <v>1</v>
      </c>
      <c r="CX115" s="117">
        <v>0.7</v>
      </c>
      <c r="CY115" s="10">
        <v>6</v>
      </c>
      <c r="CZ115" s="117">
        <v>4.0999999999999996</v>
      </c>
      <c r="DA115" s="118">
        <v>2</v>
      </c>
      <c r="DB115" s="117">
        <v>1</v>
      </c>
      <c r="DC115" s="10">
        <v>1</v>
      </c>
      <c r="DD115" s="117">
        <v>0.3</v>
      </c>
      <c r="DE115" s="118">
        <v>3</v>
      </c>
      <c r="DF115" s="117">
        <v>0.9</v>
      </c>
      <c r="DG115" s="10">
        <v>10</v>
      </c>
      <c r="DH115" s="117">
        <v>5.3</v>
      </c>
      <c r="DI115" s="118">
        <v>3</v>
      </c>
      <c r="DJ115" s="117">
        <v>0.5</v>
      </c>
      <c r="DK115" s="10">
        <v>4</v>
      </c>
      <c r="DL115" s="117">
        <v>2.1</v>
      </c>
      <c r="DM115" s="118">
        <v>2</v>
      </c>
      <c r="DN115" s="117">
        <v>1.8</v>
      </c>
      <c r="DO115" s="10">
        <v>7</v>
      </c>
      <c r="DP115" s="117">
        <v>3</v>
      </c>
      <c r="DQ115" s="118">
        <v>3</v>
      </c>
      <c r="DR115" s="117">
        <v>1.3</v>
      </c>
      <c r="DS115" s="10">
        <v>5</v>
      </c>
      <c r="DT115" s="117">
        <v>2.1</v>
      </c>
      <c r="DU115" s="118">
        <v>1</v>
      </c>
      <c r="DV115" s="117">
        <v>1</v>
      </c>
      <c r="DW115" s="80">
        <f t="shared" si="3"/>
        <v>278</v>
      </c>
      <c r="DX115" s="81">
        <f t="shared" si="4"/>
        <v>153.40000000000003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/>
      <c r="D116" s="120"/>
      <c r="E116" s="121">
        <v>1</v>
      </c>
      <c r="F116" s="120">
        <v>3</v>
      </c>
      <c r="G116" s="15">
        <v>1</v>
      </c>
      <c r="H116" s="120">
        <v>0.6</v>
      </c>
      <c r="I116" s="121"/>
      <c r="J116" s="120"/>
      <c r="K116" s="15"/>
      <c r="L116" s="120"/>
      <c r="M116" s="121"/>
      <c r="N116" s="120"/>
      <c r="O116" s="15">
        <v>1</v>
      </c>
      <c r="P116" s="120">
        <v>0.5</v>
      </c>
      <c r="Q116" s="121"/>
      <c r="R116" s="120"/>
      <c r="S116" s="15"/>
      <c r="T116" s="120"/>
      <c r="U116" s="121"/>
      <c r="V116" s="120"/>
      <c r="W116" s="15">
        <v>1</v>
      </c>
      <c r="X116" s="120">
        <v>0.6</v>
      </c>
      <c r="Y116" s="121"/>
      <c r="Z116" s="120"/>
      <c r="AA116" s="15"/>
      <c r="AB116" s="120"/>
      <c r="AC116" s="121"/>
      <c r="AD116" s="120"/>
      <c r="AE116" s="15">
        <v>1</v>
      </c>
      <c r="AF116" s="120">
        <v>0.5</v>
      </c>
      <c r="AG116" s="121"/>
      <c r="AH116" s="120"/>
      <c r="AI116" s="15"/>
      <c r="AJ116" s="120"/>
      <c r="AK116" s="121">
        <v>1</v>
      </c>
      <c r="AL116" s="120">
        <v>0.4</v>
      </c>
      <c r="AM116" s="15"/>
      <c r="AN116" s="120"/>
      <c r="AO116" s="121"/>
      <c r="AP116" s="120"/>
      <c r="AQ116" s="15"/>
      <c r="AR116" s="120"/>
      <c r="AS116" s="121"/>
      <c r="AT116" s="120"/>
      <c r="AU116" s="15"/>
      <c r="AV116" s="120"/>
      <c r="AW116" s="121"/>
      <c r="AX116" s="120"/>
      <c r="AY116" s="15"/>
      <c r="AZ116" s="120"/>
      <c r="BA116" s="121"/>
      <c r="BB116" s="120"/>
      <c r="BC116" s="15"/>
      <c r="BD116" s="120"/>
      <c r="BE116" s="121"/>
      <c r="BF116" s="120"/>
      <c r="BG116" s="15">
        <v>2</v>
      </c>
      <c r="BH116" s="120">
        <v>2</v>
      </c>
      <c r="BI116" s="121"/>
      <c r="BJ116" s="120"/>
      <c r="BK116" s="15">
        <v>1</v>
      </c>
      <c r="BL116" s="120">
        <v>0.8</v>
      </c>
      <c r="BM116" s="121"/>
      <c r="BN116" s="120"/>
      <c r="BO116" s="15"/>
      <c r="BP116" s="120"/>
      <c r="BQ116" s="121"/>
      <c r="BR116" s="120"/>
      <c r="BS116" s="15"/>
      <c r="BT116" s="120"/>
      <c r="BU116" s="121"/>
      <c r="BV116" s="120"/>
      <c r="BW116" s="15">
        <v>1</v>
      </c>
      <c r="BX116" s="120">
        <v>0.7</v>
      </c>
      <c r="BY116" s="121">
        <v>1</v>
      </c>
      <c r="BZ116" s="120">
        <v>0.3</v>
      </c>
      <c r="CA116" s="15"/>
      <c r="CB116" s="120"/>
      <c r="CC116" s="121"/>
      <c r="CD116" s="120"/>
      <c r="CE116" s="15"/>
      <c r="CF116" s="120"/>
      <c r="CG116" s="121"/>
      <c r="CH116" s="120"/>
      <c r="CI116" s="15">
        <v>3</v>
      </c>
      <c r="CJ116" s="120">
        <v>1</v>
      </c>
      <c r="CK116" s="121"/>
      <c r="CL116" s="120"/>
      <c r="CM116" s="15"/>
      <c r="CN116" s="120"/>
      <c r="CO116" s="121"/>
      <c r="CP116" s="120"/>
      <c r="CQ116" s="15">
        <v>1</v>
      </c>
      <c r="CR116" s="120">
        <v>0.5</v>
      </c>
      <c r="CS116" s="121"/>
      <c r="CT116" s="120"/>
      <c r="CU116" s="15"/>
      <c r="CV116" s="120"/>
      <c r="CW116" s="121"/>
      <c r="CX116" s="120"/>
      <c r="CY116" s="15">
        <v>1</v>
      </c>
      <c r="CZ116" s="120">
        <v>0.4</v>
      </c>
      <c r="DA116" s="121"/>
      <c r="DB116" s="120"/>
      <c r="DC116" s="15"/>
      <c r="DD116" s="120"/>
      <c r="DE116" s="121"/>
      <c r="DF116" s="120"/>
      <c r="DG116" s="15"/>
      <c r="DH116" s="120"/>
      <c r="DI116" s="121"/>
      <c r="DJ116" s="120"/>
      <c r="DK116" s="15">
        <v>2</v>
      </c>
      <c r="DL116" s="120">
        <v>1.5</v>
      </c>
      <c r="DM116" s="121"/>
      <c r="DN116" s="120"/>
      <c r="DO116" s="15">
        <v>1</v>
      </c>
      <c r="DP116" s="120">
        <v>0.7</v>
      </c>
      <c r="DQ116" s="121"/>
      <c r="DR116" s="120"/>
      <c r="DS116" s="15">
        <v>1</v>
      </c>
      <c r="DT116" s="120">
        <v>0.4</v>
      </c>
      <c r="DU116" s="121"/>
      <c r="DV116" s="120"/>
      <c r="DW116" s="61">
        <f t="shared" si="3"/>
        <v>20</v>
      </c>
      <c r="DX116" s="62">
        <f t="shared" si="4"/>
        <v>13.9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0.3</v>
      </c>
      <c r="E119" s="118">
        <v>1</v>
      </c>
      <c r="F119" s="117">
        <v>0.1</v>
      </c>
      <c r="G119" s="10">
        <v>1</v>
      </c>
      <c r="H119" s="117">
        <v>0.7</v>
      </c>
      <c r="I119" s="118">
        <v>1</v>
      </c>
      <c r="J119" s="117">
        <v>0.3</v>
      </c>
      <c r="K119" s="10">
        <v>1</v>
      </c>
      <c r="L119" s="117">
        <v>0.6</v>
      </c>
      <c r="M119" s="118">
        <v>1</v>
      </c>
      <c r="N119" s="117">
        <v>0.4</v>
      </c>
      <c r="O119" s="10">
        <v>1</v>
      </c>
      <c r="P119" s="117">
        <v>0.2</v>
      </c>
      <c r="Q119" s="118">
        <v>1</v>
      </c>
      <c r="R119" s="117">
        <v>0.1</v>
      </c>
      <c r="S119" s="10">
        <v>1</v>
      </c>
      <c r="T119" s="117">
        <v>0.3</v>
      </c>
      <c r="U119" s="118">
        <v>1</v>
      </c>
      <c r="V119" s="117">
        <v>0.4</v>
      </c>
      <c r="W119" s="10">
        <v>1</v>
      </c>
      <c r="X119" s="117">
        <v>0.1</v>
      </c>
      <c r="Y119" s="118">
        <v>1</v>
      </c>
      <c r="Z119" s="117">
        <v>0.5</v>
      </c>
      <c r="AA119" s="10">
        <v>1</v>
      </c>
      <c r="AB119" s="117">
        <v>0.4</v>
      </c>
      <c r="AC119" s="118">
        <v>1</v>
      </c>
      <c r="AD119" s="117">
        <v>0.2</v>
      </c>
      <c r="AE119" s="10">
        <v>1</v>
      </c>
      <c r="AF119" s="117">
        <v>0.1</v>
      </c>
      <c r="AG119" s="118">
        <v>1</v>
      </c>
      <c r="AH119" s="117">
        <v>0.5</v>
      </c>
      <c r="AI119" s="10">
        <v>1</v>
      </c>
      <c r="AJ119" s="117">
        <v>0.6</v>
      </c>
      <c r="AK119" s="118">
        <v>1</v>
      </c>
      <c r="AL119" s="117">
        <v>0.3</v>
      </c>
      <c r="AM119" s="10">
        <v>1</v>
      </c>
      <c r="AN119" s="117">
        <v>0.1</v>
      </c>
      <c r="AO119" s="118">
        <v>1</v>
      </c>
      <c r="AP119" s="117">
        <v>0.6</v>
      </c>
      <c r="AQ119" s="10">
        <v>1</v>
      </c>
      <c r="AR119" s="117">
        <v>0.3</v>
      </c>
      <c r="AS119" s="118">
        <v>1</v>
      </c>
      <c r="AT119" s="117">
        <v>0.2</v>
      </c>
      <c r="AU119" s="10">
        <v>1</v>
      </c>
      <c r="AV119" s="117">
        <v>0.4</v>
      </c>
      <c r="AW119" s="118">
        <v>1</v>
      </c>
      <c r="AX119" s="117">
        <v>0.5</v>
      </c>
      <c r="AY119" s="10">
        <v>1</v>
      </c>
      <c r="AZ119" s="117">
        <v>0.4</v>
      </c>
      <c r="BA119" s="118">
        <v>1</v>
      </c>
      <c r="BB119" s="117">
        <v>0.1</v>
      </c>
      <c r="BC119" s="10">
        <v>1</v>
      </c>
      <c r="BD119" s="117">
        <v>0.6</v>
      </c>
      <c r="BE119" s="118">
        <v>1</v>
      </c>
      <c r="BF119" s="117">
        <v>0.2</v>
      </c>
      <c r="BG119" s="10">
        <v>1</v>
      </c>
      <c r="BH119" s="117">
        <v>0.1</v>
      </c>
      <c r="BI119" s="118">
        <v>1</v>
      </c>
      <c r="BJ119" s="117">
        <v>0.2</v>
      </c>
      <c r="BK119" s="10">
        <v>1</v>
      </c>
      <c r="BL119" s="117">
        <v>0.1</v>
      </c>
      <c r="BM119" s="118">
        <v>1</v>
      </c>
      <c r="BN119" s="117">
        <v>0.4</v>
      </c>
      <c r="BO119" s="10">
        <v>1</v>
      </c>
      <c r="BP119" s="117">
        <v>0.2</v>
      </c>
      <c r="BQ119" s="118">
        <v>1</v>
      </c>
      <c r="BR119" s="117">
        <v>0.1</v>
      </c>
      <c r="BS119" s="10">
        <v>1</v>
      </c>
      <c r="BT119" s="117">
        <v>0.6</v>
      </c>
      <c r="BU119" s="118">
        <v>1</v>
      </c>
      <c r="BV119" s="117">
        <v>0.3</v>
      </c>
      <c r="BW119" s="10">
        <v>1</v>
      </c>
      <c r="BX119" s="117">
        <v>0.6</v>
      </c>
      <c r="BY119" s="118">
        <v>1</v>
      </c>
      <c r="BZ119" s="117">
        <v>0.4</v>
      </c>
      <c r="CA119" s="10">
        <v>1</v>
      </c>
      <c r="CB119" s="117">
        <v>0.2</v>
      </c>
      <c r="CC119" s="118">
        <v>1</v>
      </c>
      <c r="CD119" s="117">
        <v>0.1</v>
      </c>
      <c r="CE119" s="10">
        <v>1</v>
      </c>
      <c r="CF119" s="117">
        <v>0.4</v>
      </c>
      <c r="CG119" s="118">
        <v>1</v>
      </c>
      <c r="CH119" s="117">
        <v>0.3</v>
      </c>
      <c r="CI119" s="10">
        <v>1</v>
      </c>
      <c r="CJ119" s="117">
        <v>0.1</v>
      </c>
      <c r="CK119" s="118">
        <v>1</v>
      </c>
      <c r="CL119" s="117">
        <v>0.6</v>
      </c>
      <c r="CM119" s="10">
        <v>1</v>
      </c>
      <c r="CN119" s="117">
        <v>0.1</v>
      </c>
      <c r="CO119" s="118">
        <v>1</v>
      </c>
      <c r="CP119" s="117">
        <v>0.6</v>
      </c>
      <c r="CQ119" s="10">
        <v>1</v>
      </c>
      <c r="CR119" s="117">
        <v>0.3</v>
      </c>
      <c r="CS119" s="118">
        <v>1</v>
      </c>
      <c r="CT119" s="117">
        <v>0.1</v>
      </c>
      <c r="CU119" s="10">
        <v>1</v>
      </c>
      <c r="CV119" s="117">
        <v>0.6</v>
      </c>
      <c r="CW119" s="118">
        <v>1</v>
      </c>
      <c r="CX119" s="117">
        <v>0.4</v>
      </c>
      <c r="CY119" s="10">
        <v>1</v>
      </c>
      <c r="CZ119" s="117">
        <v>0.1</v>
      </c>
      <c r="DA119" s="118">
        <v>1</v>
      </c>
      <c r="DB119" s="117">
        <v>0.3</v>
      </c>
      <c r="DC119" s="10">
        <v>1</v>
      </c>
      <c r="DD119" s="117">
        <v>0.2</v>
      </c>
      <c r="DE119" s="118">
        <v>1</v>
      </c>
      <c r="DF119" s="117">
        <v>0.1</v>
      </c>
      <c r="DG119" s="10">
        <v>1</v>
      </c>
      <c r="DH119" s="117">
        <v>0.3</v>
      </c>
      <c r="DI119" s="118">
        <v>1</v>
      </c>
      <c r="DJ119" s="117">
        <v>0.1</v>
      </c>
      <c r="DK119" s="10">
        <v>1</v>
      </c>
      <c r="DL119" s="117">
        <v>0.6</v>
      </c>
      <c r="DM119" s="118">
        <v>1</v>
      </c>
      <c r="DN119" s="117">
        <v>0.3</v>
      </c>
      <c r="DO119" s="10">
        <v>1</v>
      </c>
      <c r="DP119" s="117">
        <v>0.2</v>
      </c>
      <c r="DQ119" s="118">
        <v>1</v>
      </c>
      <c r="DR119" s="117">
        <v>0.8</v>
      </c>
      <c r="DS119" s="10">
        <v>1</v>
      </c>
      <c r="DT119" s="117">
        <v>0.3</v>
      </c>
      <c r="DU119" s="118">
        <v>1</v>
      </c>
      <c r="DV119" s="117">
        <v>0.6</v>
      </c>
      <c r="DW119" s="59">
        <f t="shared" si="3"/>
        <v>62</v>
      </c>
      <c r="DX119" s="60">
        <f t="shared" si="4"/>
        <v>20.200000000000003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38"/>
      <c r="D122" s="127"/>
      <c r="E122" s="126"/>
      <c r="F122" s="127"/>
      <c r="G122" s="38"/>
      <c r="H122" s="127"/>
      <c r="I122" s="126"/>
      <c r="J122" s="127"/>
      <c r="K122" s="38"/>
      <c r="L122" s="127"/>
      <c r="M122" s="126"/>
      <c r="N122" s="127"/>
      <c r="O122" s="38"/>
      <c r="P122" s="127"/>
      <c r="Q122" s="126"/>
      <c r="R122" s="127"/>
      <c r="S122" s="38"/>
      <c r="T122" s="127"/>
      <c r="U122" s="126"/>
      <c r="V122" s="127"/>
      <c r="W122" s="38"/>
      <c r="X122" s="127"/>
      <c r="Y122" s="126"/>
      <c r="Z122" s="127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9</v>
      </c>
      <c r="D123" s="117">
        <v>5</v>
      </c>
      <c r="E123" s="118">
        <v>2</v>
      </c>
      <c r="F123" s="117">
        <v>1.1000000000000001</v>
      </c>
      <c r="G123" s="10">
        <v>12</v>
      </c>
      <c r="H123" s="117">
        <v>1.5</v>
      </c>
      <c r="I123" s="118">
        <v>7</v>
      </c>
      <c r="J123" s="117">
        <v>3.2</v>
      </c>
      <c r="K123" s="10">
        <v>3</v>
      </c>
      <c r="L123" s="117">
        <v>1</v>
      </c>
      <c r="M123" s="118">
        <v>13</v>
      </c>
      <c r="N123" s="117">
        <v>8.5</v>
      </c>
      <c r="O123" s="10">
        <v>12</v>
      </c>
      <c r="P123" s="117">
        <v>7</v>
      </c>
      <c r="Q123" s="118">
        <v>7</v>
      </c>
      <c r="R123" s="117">
        <v>3.7</v>
      </c>
      <c r="S123" s="10">
        <v>2</v>
      </c>
      <c r="T123" s="117">
        <v>0.8</v>
      </c>
      <c r="U123" s="118">
        <v>16</v>
      </c>
      <c r="V123" s="117">
        <v>8</v>
      </c>
      <c r="W123" s="10">
        <v>6</v>
      </c>
      <c r="X123" s="117">
        <v>3.5</v>
      </c>
      <c r="Y123" s="118">
        <v>11</v>
      </c>
      <c r="Z123" s="117">
        <v>5</v>
      </c>
      <c r="AA123" s="10">
        <v>9</v>
      </c>
      <c r="AB123" s="117">
        <v>5.7</v>
      </c>
      <c r="AC123" s="10">
        <v>8</v>
      </c>
      <c r="AD123" s="117">
        <v>4.2</v>
      </c>
      <c r="AE123" s="118">
        <v>6</v>
      </c>
      <c r="AF123" s="117">
        <v>1.5</v>
      </c>
      <c r="AG123" s="10">
        <v>4</v>
      </c>
      <c r="AH123" s="117">
        <v>4</v>
      </c>
      <c r="AI123" s="118">
        <v>5</v>
      </c>
      <c r="AJ123" s="117">
        <v>1.7</v>
      </c>
      <c r="AK123" s="10">
        <v>8</v>
      </c>
      <c r="AL123" s="117">
        <v>4</v>
      </c>
      <c r="AM123" s="118">
        <v>1</v>
      </c>
      <c r="AN123" s="117">
        <v>0.6</v>
      </c>
      <c r="AO123" s="10">
        <v>10</v>
      </c>
      <c r="AP123" s="117">
        <v>8</v>
      </c>
      <c r="AQ123" s="118">
        <v>1</v>
      </c>
      <c r="AR123" s="117">
        <v>0.8</v>
      </c>
      <c r="AS123" s="10">
        <v>6</v>
      </c>
      <c r="AT123" s="117">
        <v>3</v>
      </c>
      <c r="AU123" s="118">
        <v>7</v>
      </c>
      <c r="AV123" s="117">
        <v>4</v>
      </c>
      <c r="AW123" s="10">
        <v>9</v>
      </c>
      <c r="AX123" s="117">
        <v>5.0999999999999996</v>
      </c>
      <c r="AY123" s="118">
        <v>1</v>
      </c>
      <c r="AZ123" s="117">
        <v>0.4</v>
      </c>
      <c r="BA123" s="10">
        <v>7</v>
      </c>
      <c r="BB123" s="117">
        <v>4.5999999999999996</v>
      </c>
      <c r="BC123" s="118">
        <v>2</v>
      </c>
      <c r="BD123" s="117">
        <v>1</v>
      </c>
      <c r="BE123" s="10">
        <v>12</v>
      </c>
      <c r="BF123" s="117">
        <v>4.5</v>
      </c>
      <c r="BG123" s="118">
        <v>9</v>
      </c>
      <c r="BH123" s="117">
        <v>3.3</v>
      </c>
      <c r="BI123" s="10">
        <v>10</v>
      </c>
      <c r="BJ123" s="117">
        <v>5</v>
      </c>
      <c r="BK123" s="118">
        <v>2</v>
      </c>
      <c r="BL123" s="117">
        <v>0.7</v>
      </c>
      <c r="BM123" s="10">
        <v>10</v>
      </c>
      <c r="BN123" s="117">
        <v>7.5</v>
      </c>
      <c r="BO123" s="118">
        <v>10</v>
      </c>
      <c r="BP123" s="117">
        <v>4.3</v>
      </c>
      <c r="BQ123" s="10">
        <v>8</v>
      </c>
      <c r="BR123" s="117">
        <v>4.5</v>
      </c>
      <c r="BS123" s="10">
        <v>8</v>
      </c>
      <c r="BT123" s="117">
        <v>4.0999999999999996</v>
      </c>
      <c r="BU123" s="10">
        <v>11</v>
      </c>
      <c r="BV123" s="117">
        <v>2.9</v>
      </c>
      <c r="BW123" s="10">
        <v>7</v>
      </c>
      <c r="BX123" s="117">
        <v>3.1</v>
      </c>
      <c r="BY123" s="10">
        <v>9</v>
      </c>
      <c r="BZ123" s="117">
        <v>4.2</v>
      </c>
      <c r="CA123" s="118">
        <v>4</v>
      </c>
      <c r="CB123" s="117">
        <v>1.4</v>
      </c>
      <c r="CC123" s="10">
        <v>4</v>
      </c>
      <c r="CD123" s="117">
        <v>2</v>
      </c>
      <c r="CE123" s="118">
        <v>5</v>
      </c>
      <c r="CF123" s="117">
        <v>2.7</v>
      </c>
      <c r="CG123" s="10">
        <v>10</v>
      </c>
      <c r="CH123" s="117">
        <v>2.8</v>
      </c>
      <c r="CI123" s="118">
        <v>9</v>
      </c>
      <c r="CJ123" s="117">
        <v>3.2</v>
      </c>
      <c r="CK123" s="10">
        <v>6</v>
      </c>
      <c r="CL123" s="117">
        <v>3.1</v>
      </c>
      <c r="CM123" s="118">
        <v>8</v>
      </c>
      <c r="CN123" s="117">
        <v>1.9</v>
      </c>
      <c r="CO123" s="10">
        <v>9</v>
      </c>
      <c r="CP123" s="117">
        <v>2.8</v>
      </c>
      <c r="CQ123" s="118">
        <v>11</v>
      </c>
      <c r="CR123" s="117">
        <v>4.8</v>
      </c>
      <c r="CS123" s="10">
        <v>10</v>
      </c>
      <c r="CT123" s="117">
        <v>2.9</v>
      </c>
      <c r="CU123" s="10">
        <v>2</v>
      </c>
      <c r="CV123" s="117">
        <v>1</v>
      </c>
      <c r="CW123" s="118">
        <v>11</v>
      </c>
      <c r="CX123" s="117">
        <v>6.3</v>
      </c>
      <c r="CY123" s="10">
        <v>11</v>
      </c>
      <c r="CZ123" s="117">
        <v>4</v>
      </c>
      <c r="DA123" s="118">
        <v>7</v>
      </c>
      <c r="DB123" s="117">
        <v>3.8</v>
      </c>
      <c r="DC123" s="10">
        <v>10</v>
      </c>
      <c r="DD123" s="117">
        <v>4</v>
      </c>
      <c r="DE123" s="118">
        <v>6</v>
      </c>
      <c r="DF123" s="117">
        <v>3.2</v>
      </c>
      <c r="DG123" s="10">
        <v>11</v>
      </c>
      <c r="DH123" s="117">
        <v>3.6</v>
      </c>
      <c r="DI123" s="118">
        <v>10</v>
      </c>
      <c r="DJ123" s="117">
        <v>2.8</v>
      </c>
      <c r="DK123" s="10">
        <v>12</v>
      </c>
      <c r="DL123" s="117">
        <v>3</v>
      </c>
      <c r="DM123" s="118">
        <v>5</v>
      </c>
      <c r="DN123" s="117">
        <v>3.6</v>
      </c>
      <c r="DO123" s="10">
        <v>14</v>
      </c>
      <c r="DP123" s="117">
        <v>5.3</v>
      </c>
      <c r="DQ123" s="118">
        <v>3</v>
      </c>
      <c r="DR123" s="117">
        <v>1</v>
      </c>
      <c r="DS123" s="10">
        <v>5</v>
      </c>
      <c r="DT123" s="117">
        <v>1</v>
      </c>
      <c r="DU123" s="118">
        <v>8</v>
      </c>
      <c r="DV123" s="117">
        <v>4.2</v>
      </c>
      <c r="DW123" s="59">
        <f t="shared" si="3"/>
        <v>471</v>
      </c>
      <c r="DX123" s="60">
        <f t="shared" si="4"/>
        <v>215.4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/>
      <c r="D124" s="120"/>
      <c r="E124" s="121"/>
      <c r="F124" s="120"/>
      <c r="G124" s="15">
        <v>1</v>
      </c>
      <c r="H124" s="120">
        <v>2.4</v>
      </c>
      <c r="I124" s="121"/>
      <c r="J124" s="120"/>
      <c r="K124" s="15"/>
      <c r="L124" s="120"/>
      <c r="M124" s="121"/>
      <c r="N124" s="120"/>
      <c r="O124" s="15">
        <v>1</v>
      </c>
      <c r="P124" s="120">
        <v>0.5</v>
      </c>
      <c r="Q124" s="121">
        <v>1</v>
      </c>
      <c r="R124" s="120">
        <v>0.7</v>
      </c>
      <c r="S124" s="15"/>
      <c r="T124" s="120"/>
      <c r="U124" s="121"/>
      <c r="V124" s="120"/>
      <c r="W124" s="15"/>
      <c r="X124" s="120"/>
      <c r="Y124" s="121"/>
      <c r="Z124" s="120"/>
      <c r="AA124" s="15"/>
      <c r="AB124" s="120"/>
      <c r="AC124" s="15"/>
      <c r="AD124" s="120"/>
      <c r="AE124" s="121"/>
      <c r="AF124" s="120"/>
      <c r="AG124" s="15"/>
      <c r="AH124" s="120"/>
      <c r="AI124" s="121"/>
      <c r="AJ124" s="120"/>
      <c r="AK124" s="15"/>
      <c r="AL124" s="120"/>
      <c r="AM124" s="121">
        <v>1</v>
      </c>
      <c r="AN124" s="120">
        <v>0.4</v>
      </c>
      <c r="AO124" s="15">
        <v>2</v>
      </c>
      <c r="AP124" s="120">
        <v>0.8</v>
      </c>
      <c r="AQ124" s="121"/>
      <c r="AR124" s="120"/>
      <c r="AS124" s="15"/>
      <c r="AT124" s="120"/>
      <c r="AU124" s="121">
        <v>1</v>
      </c>
      <c r="AV124" s="120">
        <v>0.5</v>
      </c>
      <c r="AW124" s="15">
        <v>1</v>
      </c>
      <c r="AX124" s="120">
        <v>0.6</v>
      </c>
      <c r="AY124" s="121"/>
      <c r="AZ124" s="120"/>
      <c r="BA124" s="15"/>
      <c r="BB124" s="120"/>
      <c r="BC124" s="121"/>
      <c r="BD124" s="120"/>
      <c r="BE124" s="15"/>
      <c r="BF124" s="120"/>
      <c r="BG124" s="121"/>
      <c r="BH124" s="120"/>
      <c r="BI124" s="15"/>
      <c r="BJ124" s="120"/>
      <c r="BK124" s="121"/>
      <c r="BL124" s="120"/>
      <c r="BM124" s="15"/>
      <c r="BN124" s="120"/>
      <c r="BO124" s="121"/>
      <c r="BP124" s="120"/>
      <c r="BQ124" s="15">
        <v>1</v>
      </c>
      <c r="BR124" s="120">
        <v>0.2</v>
      </c>
      <c r="BS124" s="15">
        <v>2</v>
      </c>
      <c r="BT124" s="120">
        <v>0.5</v>
      </c>
      <c r="BU124" s="15">
        <v>1</v>
      </c>
      <c r="BV124" s="120">
        <v>0.6</v>
      </c>
      <c r="BW124" s="15">
        <v>1</v>
      </c>
      <c r="BX124" s="120">
        <v>0.4</v>
      </c>
      <c r="BY124" s="15"/>
      <c r="BZ124" s="120"/>
      <c r="CA124" s="121"/>
      <c r="CB124" s="120"/>
      <c r="CC124" s="15">
        <v>2</v>
      </c>
      <c r="CD124" s="120">
        <v>0.4</v>
      </c>
      <c r="CE124" s="121"/>
      <c r="CF124" s="120"/>
      <c r="CG124" s="15"/>
      <c r="CH124" s="120"/>
      <c r="CI124" s="121">
        <v>2</v>
      </c>
      <c r="CJ124" s="120">
        <v>0.8</v>
      </c>
      <c r="CK124" s="15"/>
      <c r="CL124" s="120"/>
      <c r="CM124" s="121"/>
      <c r="CN124" s="120"/>
      <c r="CO124" s="15">
        <v>1</v>
      </c>
      <c r="CP124" s="120">
        <v>0.3</v>
      </c>
      <c r="CQ124" s="121">
        <v>1</v>
      </c>
      <c r="CR124" s="120">
        <v>0.2</v>
      </c>
      <c r="CS124" s="15"/>
      <c r="CT124" s="120"/>
      <c r="CU124" s="15"/>
      <c r="CV124" s="120"/>
      <c r="CW124" s="121">
        <v>1</v>
      </c>
      <c r="CX124" s="120">
        <v>0.3</v>
      </c>
      <c r="CY124" s="15">
        <v>2</v>
      </c>
      <c r="CZ124" s="120">
        <v>0.5</v>
      </c>
      <c r="DA124" s="121"/>
      <c r="DB124" s="120"/>
      <c r="DC124" s="15">
        <v>1</v>
      </c>
      <c r="DD124" s="120">
        <v>0.3</v>
      </c>
      <c r="DE124" s="121">
        <v>2</v>
      </c>
      <c r="DF124" s="120">
        <v>0.8</v>
      </c>
      <c r="DG124" s="15"/>
      <c r="DH124" s="120"/>
      <c r="DI124" s="121"/>
      <c r="DJ124" s="120"/>
      <c r="DK124" s="15"/>
      <c r="DL124" s="120"/>
      <c r="DM124" s="121">
        <v>1</v>
      </c>
      <c r="DN124" s="120">
        <v>0.9</v>
      </c>
      <c r="DO124" s="15"/>
      <c r="DP124" s="120"/>
      <c r="DQ124" s="121"/>
      <c r="DR124" s="120"/>
      <c r="DS124" s="15"/>
      <c r="DT124" s="120"/>
      <c r="DU124" s="121"/>
      <c r="DV124" s="120"/>
      <c r="DW124" s="61">
        <f t="shared" si="3"/>
        <v>26</v>
      </c>
      <c r="DX124" s="62">
        <f t="shared" si="4"/>
        <v>12.100000000000003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23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9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23"/>
      <c r="CX125" s="122"/>
      <c r="CY125" s="19"/>
      <c r="CZ125" s="122"/>
      <c r="DA125" s="123"/>
      <c r="DB125" s="122"/>
      <c r="DC125" s="19"/>
      <c r="DD125" s="122"/>
      <c r="DE125" s="123"/>
      <c r="DF125" s="122"/>
      <c r="DG125" s="19"/>
      <c r="DH125" s="122"/>
      <c r="DI125" s="123"/>
      <c r="DJ125" s="122"/>
      <c r="DK125" s="19"/>
      <c r="DL125" s="122"/>
      <c r="DM125" s="123"/>
      <c r="DN125" s="122"/>
      <c r="DO125" s="19"/>
      <c r="DP125" s="122"/>
      <c r="DQ125" s="123"/>
      <c r="DR125" s="122"/>
      <c r="DS125" s="19"/>
      <c r="DT125" s="122"/>
      <c r="DU125" s="123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126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38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23"/>
      <c r="CV126" s="124"/>
      <c r="CW126" s="125"/>
      <c r="CX126" s="124"/>
      <c r="CY126" s="23"/>
      <c r="CZ126" s="124"/>
      <c r="DA126" s="125"/>
      <c r="DB126" s="124"/>
      <c r="DC126" s="23"/>
      <c r="DD126" s="124"/>
      <c r="DE126" s="125"/>
      <c r="DF126" s="124"/>
      <c r="DG126" s="23"/>
      <c r="DH126" s="124"/>
      <c r="DI126" s="125"/>
      <c r="DJ126" s="124"/>
      <c r="DK126" s="23"/>
      <c r="DL126" s="124"/>
      <c r="DM126" s="125"/>
      <c r="DN126" s="124"/>
      <c r="DO126" s="23"/>
      <c r="DP126" s="124"/>
      <c r="DQ126" s="125"/>
      <c r="DR126" s="124"/>
      <c r="DS126" s="23"/>
      <c r="DT126" s="124"/>
      <c r="DU126" s="125"/>
      <c r="DV126" s="124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1</v>
      </c>
      <c r="D127" s="117">
        <v>0.7</v>
      </c>
      <c r="E127" s="118">
        <v>1</v>
      </c>
      <c r="F127" s="117">
        <v>1.3</v>
      </c>
      <c r="G127" s="10">
        <v>1</v>
      </c>
      <c r="H127" s="117">
        <v>0.8</v>
      </c>
      <c r="I127" s="118">
        <v>1</v>
      </c>
      <c r="J127" s="117">
        <v>1.5</v>
      </c>
      <c r="K127" s="10">
        <v>3</v>
      </c>
      <c r="L127" s="117">
        <v>1.4</v>
      </c>
      <c r="M127" s="118">
        <v>2</v>
      </c>
      <c r="N127" s="117">
        <v>2.5</v>
      </c>
      <c r="O127" s="10">
        <v>1</v>
      </c>
      <c r="P127" s="117">
        <v>0.8</v>
      </c>
      <c r="Q127" s="118">
        <v>2</v>
      </c>
      <c r="R127" s="117">
        <v>1</v>
      </c>
      <c r="S127" s="10">
        <v>2</v>
      </c>
      <c r="T127" s="117">
        <v>1.2</v>
      </c>
      <c r="U127" s="118">
        <v>1</v>
      </c>
      <c r="V127" s="117">
        <v>0.4</v>
      </c>
      <c r="W127" s="10">
        <v>3</v>
      </c>
      <c r="X127" s="117">
        <v>1</v>
      </c>
      <c r="Y127" s="118"/>
      <c r="Z127" s="117"/>
      <c r="AA127" s="10">
        <v>1</v>
      </c>
      <c r="AB127" s="117">
        <v>0.4</v>
      </c>
      <c r="AC127" s="118">
        <v>3</v>
      </c>
      <c r="AD127" s="117">
        <v>2</v>
      </c>
      <c r="AE127" s="10">
        <v>1</v>
      </c>
      <c r="AF127" s="117">
        <v>0.5</v>
      </c>
      <c r="AG127" s="118">
        <v>1</v>
      </c>
      <c r="AH127" s="117">
        <v>0.6</v>
      </c>
      <c r="AI127" s="10">
        <v>1</v>
      </c>
      <c r="AJ127" s="117">
        <v>0.4</v>
      </c>
      <c r="AK127" s="118">
        <v>3</v>
      </c>
      <c r="AL127" s="117">
        <v>2.5</v>
      </c>
      <c r="AM127" s="15">
        <v>1</v>
      </c>
      <c r="AN127" s="120">
        <v>0.8</v>
      </c>
      <c r="AO127" s="121">
        <v>1</v>
      </c>
      <c r="AP127" s="120">
        <v>0.5</v>
      </c>
      <c r="AQ127" s="15">
        <v>1</v>
      </c>
      <c r="AR127" s="120">
        <v>0.9</v>
      </c>
      <c r="AS127" s="118">
        <v>1</v>
      </c>
      <c r="AT127" s="117">
        <v>0.4</v>
      </c>
      <c r="AU127" s="10">
        <v>2</v>
      </c>
      <c r="AV127" s="117">
        <v>1</v>
      </c>
      <c r="AW127" s="118">
        <v>2</v>
      </c>
      <c r="AX127" s="117">
        <v>1.4</v>
      </c>
      <c r="AY127" s="10">
        <v>1</v>
      </c>
      <c r="AZ127" s="117">
        <v>0.4</v>
      </c>
      <c r="BA127" s="118">
        <v>4</v>
      </c>
      <c r="BB127" s="117">
        <v>3.6</v>
      </c>
      <c r="BC127" s="10">
        <v>1</v>
      </c>
      <c r="BD127" s="117">
        <v>0.4</v>
      </c>
      <c r="BE127" s="118">
        <v>2</v>
      </c>
      <c r="BF127" s="117">
        <v>2</v>
      </c>
      <c r="BG127" s="10">
        <v>1</v>
      </c>
      <c r="BH127" s="117">
        <v>1</v>
      </c>
      <c r="BI127" s="118">
        <v>1</v>
      </c>
      <c r="BJ127" s="117">
        <v>1.4</v>
      </c>
      <c r="BK127" s="10">
        <v>1</v>
      </c>
      <c r="BL127" s="117">
        <v>2</v>
      </c>
      <c r="BM127" s="118">
        <v>2</v>
      </c>
      <c r="BN127" s="117">
        <v>0.9</v>
      </c>
      <c r="BO127" s="10">
        <v>2</v>
      </c>
      <c r="BP127" s="117">
        <v>3.1</v>
      </c>
      <c r="BQ127" s="118">
        <v>1</v>
      </c>
      <c r="BR127" s="117">
        <v>1</v>
      </c>
      <c r="BS127" s="10">
        <v>1</v>
      </c>
      <c r="BT127" s="117">
        <v>0.8</v>
      </c>
      <c r="BU127" s="118">
        <v>1</v>
      </c>
      <c r="BV127" s="117">
        <v>0.6</v>
      </c>
      <c r="BW127" s="10"/>
      <c r="BX127" s="117"/>
      <c r="BY127" s="118">
        <v>3</v>
      </c>
      <c r="BZ127" s="117">
        <v>1.9</v>
      </c>
      <c r="CA127" s="10">
        <v>4</v>
      </c>
      <c r="CB127" s="117">
        <v>2.8</v>
      </c>
      <c r="CC127" s="118">
        <v>2</v>
      </c>
      <c r="CD127" s="117">
        <v>1</v>
      </c>
      <c r="CE127" s="10">
        <v>1</v>
      </c>
      <c r="CF127" s="117">
        <v>0.7</v>
      </c>
      <c r="CG127" s="118">
        <v>1</v>
      </c>
      <c r="CH127" s="117">
        <v>0.8</v>
      </c>
      <c r="CI127" s="10">
        <v>2</v>
      </c>
      <c r="CJ127" s="117">
        <v>0.9</v>
      </c>
      <c r="CK127" s="118">
        <v>1</v>
      </c>
      <c r="CL127" s="117">
        <v>0.5</v>
      </c>
      <c r="CM127" s="10">
        <v>41</v>
      </c>
      <c r="CN127" s="117">
        <v>0.8</v>
      </c>
      <c r="CO127" s="118">
        <v>2</v>
      </c>
      <c r="CP127" s="117">
        <v>4</v>
      </c>
      <c r="CQ127" s="10">
        <v>2</v>
      </c>
      <c r="CR127" s="117">
        <v>1.4</v>
      </c>
      <c r="CS127" s="118">
        <v>1</v>
      </c>
      <c r="CT127" s="117">
        <v>0.6</v>
      </c>
      <c r="CU127" s="10">
        <v>3</v>
      </c>
      <c r="CV127" s="117">
        <v>2.1</v>
      </c>
      <c r="CW127" s="118">
        <v>3</v>
      </c>
      <c r="CX127" s="117">
        <v>1</v>
      </c>
      <c r="CY127" s="10">
        <v>1</v>
      </c>
      <c r="CZ127" s="117">
        <v>0.7</v>
      </c>
      <c r="DA127" s="118">
        <v>1</v>
      </c>
      <c r="DB127" s="117">
        <v>0.9</v>
      </c>
      <c r="DC127" s="10">
        <v>3</v>
      </c>
      <c r="DD127" s="117">
        <v>1.5</v>
      </c>
      <c r="DE127" s="118">
        <v>2</v>
      </c>
      <c r="DF127" s="117">
        <v>1.2</v>
      </c>
      <c r="DG127" s="10">
        <v>2</v>
      </c>
      <c r="DH127" s="117">
        <v>1.3</v>
      </c>
      <c r="DI127" s="118">
        <v>1</v>
      </c>
      <c r="DJ127" s="117">
        <v>1</v>
      </c>
      <c r="DK127" s="10">
        <v>2</v>
      </c>
      <c r="DL127" s="117">
        <v>1.5</v>
      </c>
      <c r="DM127" s="118">
        <v>1</v>
      </c>
      <c r="DN127" s="117">
        <v>0.6</v>
      </c>
      <c r="DO127" s="10">
        <v>1</v>
      </c>
      <c r="DP127" s="117">
        <v>0.8</v>
      </c>
      <c r="DQ127" s="118">
        <v>2</v>
      </c>
      <c r="DR127" s="117">
        <v>1</v>
      </c>
      <c r="DS127" s="10">
        <v>1</v>
      </c>
      <c r="DT127" s="117">
        <v>0.8</v>
      </c>
      <c r="DU127" s="10">
        <v>2</v>
      </c>
      <c r="DV127" s="117">
        <v>0.5</v>
      </c>
      <c r="DW127" s="144">
        <f t="shared" si="3"/>
        <v>139</v>
      </c>
      <c r="DX127" s="145">
        <f t="shared" si="4"/>
        <v>71.499999999999986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/>
      <c r="D128" s="120"/>
      <c r="E128" s="121">
        <v>1</v>
      </c>
      <c r="F128" s="120">
        <v>0.4</v>
      </c>
      <c r="G128" s="15">
        <v>1</v>
      </c>
      <c r="H128" s="120">
        <v>1</v>
      </c>
      <c r="I128" s="121"/>
      <c r="J128" s="120"/>
      <c r="K128" s="15">
        <v>1</v>
      </c>
      <c r="L128" s="120">
        <v>0.5</v>
      </c>
      <c r="M128" s="121">
        <v>2</v>
      </c>
      <c r="N128" s="120">
        <v>0.4</v>
      </c>
      <c r="O128" s="15"/>
      <c r="P128" s="120"/>
      <c r="Q128" s="121">
        <v>1</v>
      </c>
      <c r="R128" s="120">
        <v>0.5</v>
      </c>
      <c r="S128" s="15"/>
      <c r="T128" s="120"/>
      <c r="U128" s="121"/>
      <c r="V128" s="120"/>
      <c r="W128" s="15">
        <v>3</v>
      </c>
      <c r="X128" s="120">
        <v>1.5</v>
      </c>
      <c r="Y128" s="121"/>
      <c r="Z128" s="120"/>
      <c r="AA128" s="15">
        <v>1</v>
      </c>
      <c r="AB128" s="120">
        <v>0.3</v>
      </c>
      <c r="AC128" s="121"/>
      <c r="AD128" s="120"/>
      <c r="AE128" s="15">
        <v>1</v>
      </c>
      <c r="AF128" s="120">
        <v>0.6</v>
      </c>
      <c r="AG128" s="121">
        <v>2</v>
      </c>
      <c r="AH128" s="120">
        <v>1</v>
      </c>
      <c r="AI128" s="15">
        <v>1</v>
      </c>
      <c r="AJ128" s="120">
        <v>0.6</v>
      </c>
      <c r="AK128" s="121"/>
      <c r="AL128" s="120"/>
      <c r="AM128" s="19">
        <v>1</v>
      </c>
      <c r="AN128" s="122">
        <v>0.5</v>
      </c>
      <c r="AO128" s="123">
        <v>1</v>
      </c>
      <c r="AP128" s="122">
        <v>0.3</v>
      </c>
      <c r="AQ128" s="19">
        <v>1</v>
      </c>
      <c r="AR128" s="122">
        <v>0.5</v>
      </c>
      <c r="AS128" s="121"/>
      <c r="AT128" s="120"/>
      <c r="AU128" s="15">
        <v>1</v>
      </c>
      <c r="AV128" s="120">
        <v>0.6</v>
      </c>
      <c r="AW128" s="121">
        <v>1</v>
      </c>
      <c r="AX128" s="120">
        <v>0.7</v>
      </c>
      <c r="AY128" s="15">
        <v>1</v>
      </c>
      <c r="AZ128" s="120">
        <v>0.3</v>
      </c>
      <c r="BA128" s="121">
        <v>1</v>
      </c>
      <c r="BB128" s="120">
        <v>0.4</v>
      </c>
      <c r="BC128" s="15">
        <v>1</v>
      </c>
      <c r="BD128" s="120">
        <v>0.6</v>
      </c>
      <c r="BE128" s="121">
        <v>3</v>
      </c>
      <c r="BF128" s="120">
        <v>1</v>
      </c>
      <c r="BG128" s="15">
        <v>2</v>
      </c>
      <c r="BH128" s="120">
        <v>0.6</v>
      </c>
      <c r="BI128" s="121">
        <v>2</v>
      </c>
      <c r="BJ128" s="120">
        <v>0.4</v>
      </c>
      <c r="BK128" s="15"/>
      <c r="BL128" s="120"/>
      <c r="BM128" s="121">
        <v>2</v>
      </c>
      <c r="BN128" s="120">
        <v>1</v>
      </c>
      <c r="BO128" s="15"/>
      <c r="BP128" s="120"/>
      <c r="BQ128" s="121">
        <v>1</v>
      </c>
      <c r="BR128" s="120">
        <v>0.3</v>
      </c>
      <c r="BS128" s="15">
        <v>3</v>
      </c>
      <c r="BT128" s="120">
        <v>1.2</v>
      </c>
      <c r="BU128" s="121">
        <v>1</v>
      </c>
      <c r="BV128" s="120">
        <v>0.5</v>
      </c>
      <c r="BW128" s="15"/>
      <c r="BX128" s="120"/>
      <c r="BY128" s="121"/>
      <c r="BZ128" s="120"/>
      <c r="CA128" s="15"/>
      <c r="CB128" s="120"/>
      <c r="CC128" s="121"/>
      <c r="CD128" s="120"/>
      <c r="CE128" s="15"/>
      <c r="CF128" s="120"/>
      <c r="CG128" s="121">
        <v>1</v>
      </c>
      <c r="CH128" s="120">
        <v>0.5</v>
      </c>
      <c r="CI128" s="15">
        <v>1</v>
      </c>
      <c r="CJ128" s="120">
        <v>0.4</v>
      </c>
      <c r="CK128" s="121"/>
      <c r="CL128" s="120"/>
      <c r="CM128" s="15"/>
      <c r="CN128" s="120"/>
      <c r="CO128" s="121">
        <v>1</v>
      </c>
      <c r="CP128" s="120">
        <v>0.6</v>
      </c>
      <c r="CQ128" s="15">
        <v>1</v>
      </c>
      <c r="CR128" s="120">
        <v>0.3</v>
      </c>
      <c r="CS128" s="121"/>
      <c r="CT128" s="120"/>
      <c r="CU128" s="15">
        <v>3</v>
      </c>
      <c r="CV128" s="120">
        <v>0.6</v>
      </c>
      <c r="CW128" s="121">
        <v>1</v>
      </c>
      <c r="CX128" s="120">
        <v>0.3</v>
      </c>
      <c r="CY128" s="15"/>
      <c r="CZ128" s="120"/>
      <c r="DA128" s="121">
        <v>1</v>
      </c>
      <c r="DB128" s="120">
        <v>1</v>
      </c>
      <c r="DC128" s="15"/>
      <c r="DD128" s="120"/>
      <c r="DE128" s="121">
        <v>2</v>
      </c>
      <c r="DF128" s="120">
        <v>1</v>
      </c>
      <c r="DG128" s="15">
        <v>1</v>
      </c>
      <c r="DH128" s="120">
        <v>0.5</v>
      </c>
      <c r="DI128" s="121"/>
      <c r="DJ128" s="120"/>
      <c r="DK128" s="15">
        <v>2</v>
      </c>
      <c r="DL128" s="120">
        <v>0.6</v>
      </c>
      <c r="DM128" s="121">
        <v>1</v>
      </c>
      <c r="DN128" s="120">
        <v>0.3</v>
      </c>
      <c r="DO128" s="15"/>
      <c r="DP128" s="120"/>
      <c r="DQ128" s="121">
        <v>1</v>
      </c>
      <c r="DR128" s="120">
        <v>0.8</v>
      </c>
      <c r="DS128" s="15">
        <v>1</v>
      </c>
      <c r="DT128" s="120">
        <v>0.6</v>
      </c>
      <c r="DU128" s="15">
        <v>1</v>
      </c>
      <c r="DV128" s="120">
        <v>0.3</v>
      </c>
      <c r="DW128" s="65">
        <f t="shared" si="3"/>
        <v>54</v>
      </c>
      <c r="DX128" s="66">
        <f t="shared" si="4"/>
        <v>23.500000000000004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9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38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7" t="s">
        <v>0</v>
      </c>
      <c r="B136" s="247"/>
      <c r="C136" s="247"/>
      <c r="D136" s="1"/>
      <c r="E136" s="247" t="s">
        <v>64</v>
      </c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7" t="s">
        <v>2</v>
      </c>
      <c r="B137" s="247"/>
      <c r="C137" s="24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8" t="str">
        <f>B3</f>
        <v>OCTUBRE</v>
      </c>
      <c r="C138" s="248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90" t="s">
        <v>5</v>
      </c>
      <c r="B140" s="276" t="s">
        <v>65</v>
      </c>
      <c r="C140" s="276" t="s">
        <v>7</v>
      </c>
      <c r="D140" s="276"/>
      <c r="E140" s="276"/>
      <c r="F140" s="276"/>
      <c r="G140" s="276" t="s">
        <v>7</v>
      </c>
      <c r="H140" s="276"/>
      <c r="I140" s="276"/>
      <c r="J140" s="276"/>
      <c r="K140" s="276" t="s">
        <v>7</v>
      </c>
      <c r="L140" s="276"/>
      <c r="M140" s="276"/>
      <c r="N140" s="276"/>
      <c r="O140" s="276" t="s">
        <v>7</v>
      </c>
      <c r="P140" s="276"/>
      <c r="Q140" s="276"/>
      <c r="R140" s="276"/>
      <c r="S140" s="276" t="s">
        <v>7</v>
      </c>
      <c r="T140" s="276"/>
      <c r="U140" s="276"/>
      <c r="V140" s="276"/>
      <c r="W140" s="276" t="s">
        <v>7</v>
      </c>
      <c r="X140" s="276"/>
      <c r="Y140" s="276"/>
      <c r="Z140" s="276"/>
      <c r="AA140" s="276" t="s">
        <v>7</v>
      </c>
      <c r="AB140" s="276"/>
      <c r="AC140" s="276"/>
      <c r="AD140" s="276"/>
      <c r="AE140" s="276" t="s">
        <v>7</v>
      </c>
      <c r="AF140" s="276"/>
      <c r="AG140" s="276"/>
      <c r="AH140" s="276"/>
      <c r="AI140" s="276" t="s">
        <v>7</v>
      </c>
      <c r="AJ140" s="276"/>
      <c r="AK140" s="276"/>
      <c r="AL140" s="276"/>
      <c r="AM140" s="276" t="s">
        <v>7</v>
      </c>
      <c r="AN140" s="276"/>
      <c r="AO140" s="276"/>
      <c r="AP140" s="276"/>
      <c r="AQ140" s="276" t="s">
        <v>7</v>
      </c>
      <c r="AR140" s="276"/>
      <c r="AS140" s="276"/>
      <c r="AT140" s="276"/>
      <c r="AU140" s="276" t="s">
        <v>7</v>
      </c>
      <c r="AV140" s="276"/>
      <c r="AW140" s="276"/>
      <c r="AX140" s="276"/>
      <c r="AY140" s="276" t="s">
        <v>7</v>
      </c>
      <c r="AZ140" s="276"/>
      <c r="BA140" s="276"/>
      <c r="BB140" s="276"/>
      <c r="BC140" s="276" t="s">
        <v>7</v>
      </c>
      <c r="BD140" s="276"/>
      <c r="BE140" s="276"/>
      <c r="BF140" s="276"/>
      <c r="BG140" s="276" t="s">
        <v>7</v>
      </c>
      <c r="BH140" s="276"/>
      <c r="BI140" s="276"/>
      <c r="BJ140" s="276"/>
      <c r="BK140" s="276" t="s">
        <v>7</v>
      </c>
      <c r="BL140" s="276"/>
      <c r="BM140" s="276"/>
      <c r="BN140" s="276"/>
      <c r="BO140" s="276" t="s">
        <v>7</v>
      </c>
      <c r="BP140" s="276"/>
      <c r="BQ140" s="276"/>
      <c r="BR140" s="276"/>
      <c r="BS140" s="276" t="s">
        <v>7</v>
      </c>
      <c r="BT140" s="276"/>
      <c r="BU140" s="276"/>
      <c r="BV140" s="276"/>
      <c r="BW140" s="276" t="s">
        <v>7</v>
      </c>
      <c r="BX140" s="276"/>
      <c r="BY140" s="276"/>
      <c r="BZ140" s="276"/>
      <c r="CA140" s="276" t="s">
        <v>7</v>
      </c>
      <c r="CB140" s="276"/>
      <c r="CC140" s="276"/>
      <c r="CD140" s="276"/>
      <c r="CE140" s="276" t="s">
        <v>7</v>
      </c>
      <c r="CF140" s="276"/>
      <c r="CG140" s="276"/>
      <c r="CH140" s="276"/>
      <c r="CI140" s="276" t="s">
        <v>7</v>
      </c>
      <c r="CJ140" s="276"/>
      <c r="CK140" s="276"/>
      <c r="CL140" s="276"/>
      <c r="CM140" s="276" t="s">
        <v>7</v>
      </c>
      <c r="CN140" s="276"/>
      <c r="CO140" s="276"/>
      <c r="CP140" s="276"/>
      <c r="CQ140" s="276" t="s">
        <v>7</v>
      </c>
      <c r="CR140" s="276"/>
      <c r="CS140" s="276"/>
      <c r="CT140" s="276"/>
      <c r="CU140" s="276" t="s">
        <v>7</v>
      </c>
      <c r="CV140" s="276"/>
      <c r="CW140" s="276"/>
      <c r="CX140" s="276"/>
      <c r="CY140" s="276" t="s">
        <v>7</v>
      </c>
      <c r="CZ140" s="276"/>
      <c r="DA140" s="276"/>
      <c r="DB140" s="276"/>
      <c r="DC140" s="276" t="s">
        <v>7</v>
      </c>
      <c r="DD140" s="276"/>
      <c r="DE140" s="276"/>
      <c r="DF140" s="276"/>
      <c r="DG140" s="276" t="s">
        <v>7</v>
      </c>
      <c r="DH140" s="276"/>
      <c r="DI140" s="276"/>
      <c r="DJ140" s="276"/>
      <c r="DK140" s="276" t="s">
        <v>7</v>
      </c>
      <c r="DL140" s="276"/>
      <c r="DM140" s="276"/>
      <c r="DN140" s="276"/>
      <c r="DO140" s="276" t="s">
        <v>7</v>
      </c>
      <c r="DP140" s="276"/>
      <c r="DQ140" s="276"/>
      <c r="DR140" s="276"/>
      <c r="DS140" s="276" t="s">
        <v>7</v>
      </c>
      <c r="DT140" s="276"/>
      <c r="DU140" s="276"/>
      <c r="DV140" s="276"/>
      <c r="DW140" s="267" t="s">
        <v>63</v>
      </c>
      <c r="DX140" s="268"/>
      <c r="DY140" s="116"/>
      <c r="DZ140" s="116"/>
      <c r="EA140" s="116"/>
      <c r="EB140" s="116"/>
    </row>
    <row r="141" spans="1:146" ht="15.75" thickBot="1" x14ac:dyDescent="0.3">
      <c r="A141" s="290"/>
      <c r="B141" s="276"/>
      <c r="C141" s="273">
        <v>1</v>
      </c>
      <c r="D141" s="273"/>
      <c r="E141" s="273"/>
      <c r="F141" s="273"/>
      <c r="G141" s="273">
        <v>2</v>
      </c>
      <c r="H141" s="273"/>
      <c r="I141" s="273"/>
      <c r="J141" s="273"/>
      <c r="K141" s="273">
        <v>3</v>
      </c>
      <c r="L141" s="273"/>
      <c r="M141" s="273"/>
      <c r="N141" s="273"/>
      <c r="O141" s="273">
        <v>4</v>
      </c>
      <c r="P141" s="273"/>
      <c r="Q141" s="273"/>
      <c r="R141" s="273"/>
      <c r="S141" s="273">
        <v>5</v>
      </c>
      <c r="T141" s="273"/>
      <c r="U141" s="273"/>
      <c r="V141" s="273"/>
      <c r="W141" s="273">
        <v>6</v>
      </c>
      <c r="X141" s="273"/>
      <c r="Y141" s="273"/>
      <c r="Z141" s="273"/>
      <c r="AA141" s="273">
        <v>7</v>
      </c>
      <c r="AB141" s="273"/>
      <c r="AC141" s="273"/>
      <c r="AD141" s="273"/>
      <c r="AE141" s="273">
        <v>8</v>
      </c>
      <c r="AF141" s="273"/>
      <c r="AG141" s="273"/>
      <c r="AH141" s="273"/>
      <c r="AI141" s="273">
        <v>9</v>
      </c>
      <c r="AJ141" s="273"/>
      <c r="AK141" s="273"/>
      <c r="AL141" s="273"/>
      <c r="AM141" s="273">
        <v>10</v>
      </c>
      <c r="AN141" s="273"/>
      <c r="AO141" s="273"/>
      <c r="AP141" s="273"/>
      <c r="AQ141" s="273">
        <v>11</v>
      </c>
      <c r="AR141" s="273"/>
      <c r="AS141" s="273"/>
      <c r="AT141" s="273"/>
      <c r="AU141" s="273">
        <v>12</v>
      </c>
      <c r="AV141" s="273"/>
      <c r="AW141" s="273"/>
      <c r="AX141" s="273"/>
      <c r="AY141" s="273">
        <v>13</v>
      </c>
      <c r="AZ141" s="273"/>
      <c r="BA141" s="273"/>
      <c r="BB141" s="273"/>
      <c r="BC141" s="273">
        <v>14</v>
      </c>
      <c r="BD141" s="273"/>
      <c r="BE141" s="273"/>
      <c r="BF141" s="273"/>
      <c r="BG141" s="273">
        <v>15</v>
      </c>
      <c r="BH141" s="273"/>
      <c r="BI141" s="273"/>
      <c r="BJ141" s="273"/>
      <c r="BK141" s="273">
        <v>16</v>
      </c>
      <c r="BL141" s="273"/>
      <c r="BM141" s="273"/>
      <c r="BN141" s="273"/>
      <c r="BO141" s="273">
        <v>17</v>
      </c>
      <c r="BP141" s="273"/>
      <c r="BQ141" s="273"/>
      <c r="BR141" s="273"/>
      <c r="BS141" s="273">
        <v>18</v>
      </c>
      <c r="BT141" s="273"/>
      <c r="BU141" s="273"/>
      <c r="BV141" s="273"/>
      <c r="BW141" s="273">
        <v>19</v>
      </c>
      <c r="BX141" s="273"/>
      <c r="BY141" s="273"/>
      <c r="BZ141" s="273"/>
      <c r="CA141" s="273">
        <v>20</v>
      </c>
      <c r="CB141" s="273"/>
      <c r="CC141" s="273"/>
      <c r="CD141" s="273"/>
      <c r="CE141" s="273">
        <v>21</v>
      </c>
      <c r="CF141" s="273"/>
      <c r="CG141" s="273"/>
      <c r="CH141" s="273"/>
      <c r="CI141" s="273">
        <v>22</v>
      </c>
      <c r="CJ141" s="273"/>
      <c r="CK141" s="273"/>
      <c r="CL141" s="273"/>
      <c r="CM141" s="273">
        <v>23</v>
      </c>
      <c r="CN141" s="273"/>
      <c r="CO141" s="273"/>
      <c r="CP141" s="273"/>
      <c r="CQ141" s="273">
        <v>24</v>
      </c>
      <c r="CR141" s="273"/>
      <c r="CS141" s="273"/>
      <c r="CT141" s="273"/>
      <c r="CU141" s="273">
        <v>25</v>
      </c>
      <c r="CV141" s="273"/>
      <c r="CW141" s="273"/>
      <c r="CX141" s="273"/>
      <c r="CY141" s="273">
        <v>26</v>
      </c>
      <c r="CZ141" s="273"/>
      <c r="DA141" s="273"/>
      <c r="DB141" s="273"/>
      <c r="DC141" s="273">
        <v>27</v>
      </c>
      <c r="DD141" s="273"/>
      <c r="DE141" s="273"/>
      <c r="DF141" s="273"/>
      <c r="DG141" s="273">
        <v>28</v>
      </c>
      <c r="DH141" s="273"/>
      <c r="DI141" s="273"/>
      <c r="DJ141" s="273"/>
      <c r="DK141" s="273">
        <v>29</v>
      </c>
      <c r="DL141" s="273"/>
      <c r="DM141" s="273"/>
      <c r="DN141" s="273"/>
      <c r="DO141" s="273">
        <v>30</v>
      </c>
      <c r="DP141" s="273"/>
      <c r="DQ141" s="273"/>
      <c r="DR141" s="273"/>
      <c r="DS141" s="273">
        <v>31</v>
      </c>
      <c r="DT141" s="273"/>
      <c r="DU141" s="273"/>
      <c r="DV141" s="273"/>
      <c r="DW141" s="269"/>
      <c r="DX141" s="270"/>
      <c r="DY141" s="6"/>
      <c r="DZ141" s="6"/>
      <c r="EA141" s="6"/>
      <c r="EB141" s="6"/>
    </row>
    <row r="142" spans="1:146" ht="15.75" thickBot="1" x14ac:dyDescent="0.3">
      <c r="A142" s="290"/>
      <c r="B142" s="276"/>
      <c r="C142" s="274" t="s">
        <v>8</v>
      </c>
      <c r="D142" s="274"/>
      <c r="E142" s="275" t="s">
        <v>9</v>
      </c>
      <c r="F142" s="275"/>
      <c r="G142" s="274" t="s">
        <v>8</v>
      </c>
      <c r="H142" s="274"/>
      <c r="I142" s="275" t="s">
        <v>9</v>
      </c>
      <c r="J142" s="275"/>
      <c r="K142" s="274" t="s">
        <v>8</v>
      </c>
      <c r="L142" s="274"/>
      <c r="M142" s="275" t="s">
        <v>9</v>
      </c>
      <c r="N142" s="275"/>
      <c r="O142" s="274" t="s">
        <v>8</v>
      </c>
      <c r="P142" s="274"/>
      <c r="Q142" s="275" t="s">
        <v>9</v>
      </c>
      <c r="R142" s="275"/>
      <c r="S142" s="274" t="s">
        <v>8</v>
      </c>
      <c r="T142" s="274"/>
      <c r="U142" s="275" t="s">
        <v>9</v>
      </c>
      <c r="V142" s="275"/>
      <c r="W142" s="274" t="s">
        <v>8</v>
      </c>
      <c r="X142" s="274"/>
      <c r="Y142" s="275" t="s">
        <v>9</v>
      </c>
      <c r="Z142" s="275"/>
      <c r="AA142" s="274" t="s">
        <v>8</v>
      </c>
      <c r="AB142" s="274"/>
      <c r="AC142" s="275" t="s">
        <v>9</v>
      </c>
      <c r="AD142" s="275"/>
      <c r="AE142" s="274" t="s">
        <v>8</v>
      </c>
      <c r="AF142" s="274"/>
      <c r="AG142" s="275" t="s">
        <v>9</v>
      </c>
      <c r="AH142" s="275"/>
      <c r="AI142" s="274" t="s">
        <v>8</v>
      </c>
      <c r="AJ142" s="274"/>
      <c r="AK142" s="275" t="s">
        <v>9</v>
      </c>
      <c r="AL142" s="275"/>
      <c r="AM142" s="274" t="s">
        <v>8</v>
      </c>
      <c r="AN142" s="274"/>
      <c r="AO142" s="275" t="s">
        <v>9</v>
      </c>
      <c r="AP142" s="275"/>
      <c r="AQ142" s="274" t="s">
        <v>8</v>
      </c>
      <c r="AR142" s="274"/>
      <c r="AS142" s="275" t="s">
        <v>9</v>
      </c>
      <c r="AT142" s="275"/>
      <c r="AU142" s="274" t="s">
        <v>8</v>
      </c>
      <c r="AV142" s="274"/>
      <c r="AW142" s="275" t="s">
        <v>9</v>
      </c>
      <c r="AX142" s="275"/>
      <c r="AY142" s="274" t="s">
        <v>8</v>
      </c>
      <c r="AZ142" s="274"/>
      <c r="BA142" s="275" t="s">
        <v>9</v>
      </c>
      <c r="BB142" s="275"/>
      <c r="BC142" s="274" t="s">
        <v>8</v>
      </c>
      <c r="BD142" s="274"/>
      <c r="BE142" s="275" t="s">
        <v>9</v>
      </c>
      <c r="BF142" s="275"/>
      <c r="BG142" s="274" t="s">
        <v>8</v>
      </c>
      <c r="BH142" s="274"/>
      <c r="BI142" s="275" t="s">
        <v>9</v>
      </c>
      <c r="BJ142" s="275"/>
      <c r="BK142" s="274" t="s">
        <v>8</v>
      </c>
      <c r="BL142" s="274"/>
      <c r="BM142" s="275" t="s">
        <v>9</v>
      </c>
      <c r="BN142" s="275"/>
      <c r="BO142" s="274" t="s">
        <v>8</v>
      </c>
      <c r="BP142" s="274"/>
      <c r="BQ142" s="275" t="s">
        <v>9</v>
      </c>
      <c r="BR142" s="275"/>
      <c r="BS142" s="274" t="s">
        <v>8</v>
      </c>
      <c r="BT142" s="274"/>
      <c r="BU142" s="275" t="s">
        <v>9</v>
      </c>
      <c r="BV142" s="275"/>
      <c r="BW142" s="274" t="s">
        <v>8</v>
      </c>
      <c r="BX142" s="274"/>
      <c r="BY142" s="275" t="s">
        <v>9</v>
      </c>
      <c r="BZ142" s="275"/>
      <c r="CA142" s="274" t="s">
        <v>8</v>
      </c>
      <c r="CB142" s="274"/>
      <c r="CC142" s="275" t="s">
        <v>9</v>
      </c>
      <c r="CD142" s="275"/>
      <c r="CE142" s="274" t="s">
        <v>8</v>
      </c>
      <c r="CF142" s="274"/>
      <c r="CG142" s="275" t="s">
        <v>9</v>
      </c>
      <c r="CH142" s="275"/>
      <c r="CI142" s="274" t="s">
        <v>8</v>
      </c>
      <c r="CJ142" s="274"/>
      <c r="CK142" s="275" t="s">
        <v>9</v>
      </c>
      <c r="CL142" s="275"/>
      <c r="CM142" s="274" t="s">
        <v>8</v>
      </c>
      <c r="CN142" s="274"/>
      <c r="CO142" s="275" t="s">
        <v>9</v>
      </c>
      <c r="CP142" s="275"/>
      <c r="CQ142" s="274" t="s">
        <v>8</v>
      </c>
      <c r="CR142" s="274"/>
      <c r="CS142" s="275" t="s">
        <v>9</v>
      </c>
      <c r="CT142" s="275"/>
      <c r="CU142" s="274" t="s">
        <v>8</v>
      </c>
      <c r="CV142" s="274"/>
      <c r="CW142" s="275" t="s">
        <v>9</v>
      </c>
      <c r="CX142" s="275"/>
      <c r="CY142" s="274" t="s">
        <v>8</v>
      </c>
      <c r="CZ142" s="274"/>
      <c r="DA142" s="275" t="s">
        <v>9</v>
      </c>
      <c r="DB142" s="275"/>
      <c r="DC142" s="274" t="s">
        <v>8</v>
      </c>
      <c r="DD142" s="274"/>
      <c r="DE142" s="275" t="s">
        <v>9</v>
      </c>
      <c r="DF142" s="275"/>
      <c r="DG142" s="274" t="s">
        <v>8</v>
      </c>
      <c r="DH142" s="274"/>
      <c r="DI142" s="275" t="s">
        <v>9</v>
      </c>
      <c r="DJ142" s="275"/>
      <c r="DK142" s="274" t="s">
        <v>8</v>
      </c>
      <c r="DL142" s="274"/>
      <c r="DM142" s="275" t="s">
        <v>9</v>
      </c>
      <c r="DN142" s="275"/>
      <c r="DO142" s="274" t="s">
        <v>8</v>
      </c>
      <c r="DP142" s="274"/>
      <c r="DQ142" s="275" t="s">
        <v>9</v>
      </c>
      <c r="DR142" s="275"/>
      <c r="DS142" s="274" t="s">
        <v>8</v>
      </c>
      <c r="DT142" s="274"/>
      <c r="DU142" s="275" t="s">
        <v>9</v>
      </c>
      <c r="DV142" s="275"/>
      <c r="DW142" s="271"/>
      <c r="DX142" s="272"/>
      <c r="DY142" s="48"/>
      <c r="DZ142" s="48"/>
      <c r="EA142" s="48"/>
      <c r="EB142" s="48"/>
    </row>
    <row r="143" spans="1:146" ht="27" thickBot="1" x14ac:dyDescent="0.3">
      <c r="A143" s="290"/>
      <c r="B143" s="276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13</v>
      </c>
      <c r="D144" s="118">
        <v>7.5</v>
      </c>
      <c r="E144" s="118">
        <v>3</v>
      </c>
      <c r="F144" s="118">
        <v>1</v>
      </c>
      <c r="G144" s="10">
        <v>3</v>
      </c>
      <c r="H144" s="118">
        <v>2</v>
      </c>
      <c r="I144" s="118">
        <v>9</v>
      </c>
      <c r="J144" s="118">
        <v>9.1999999999999993</v>
      </c>
      <c r="K144" s="10">
        <v>1</v>
      </c>
      <c r="L144" s="118">
        <v>0.4</v>
      </c>
      <c r="M144" s="118">
        <v>8</v>
      </c>
      <c r="N144" s="118">
        <v>7.1</v>
      </c>
      <c r="O144" s="10">
        <v>2</v>
      </c>
      <c r="P144" s="118">
        <v>2.5</v>
      </c>
      <c r="Q144" s="118">
        <v>10</v>
      </c>
      <c r="R144" s="118">
        <v>7.2</v>
      </c>
      <c r="S144" s="10">
        <v>4</v>
      </c>
      <c r="T144" s="118">
        <v>4</v>
      </c>
      <c r="U144" s="118">
        <v>9</v>
      </c>
      <c r="V144" s="118">
        <v>3.5</v>
      </c>
      <c r="W144" s="10">
        <v>5</v>
      </c>
      <c r="X144" s="118">
        <v>3.1</v>
      </c>
      <c r="Y144" s="118">
        <v>11</v>
      </c>
      <c r="Z144" s="118">
        <v>8</v>
      </c>
      <c r="AA144" s="10">
        <v>3</v>
      </c>
      <c r="AB144" s="117">
        <v>3.1</v>
      </c>
      <c r="AC144" s="118">
        <v>10</v>
      </c>
      <c r="AD144" s="117">
        <v>7</v>
      </c>
      <c r="AE144" s="10">
        <v>3</v>
      </c>
      <c r="AF144" s="117">
        <v>2.1</v>
      </c>
      <c r="AG144" s="118">
        <v>12</v>
      </c>
      <c r="AH144" s="117">
        <v>3.8</v>
      </c>
      <c r="AI144" s="10">
        <v>7</v>
      </c>
      <c r="AJ144" s="117">
        <v>2</v>
      </c>
      <c r="AK144" s="118">
        <v>10</v>
      </c>
      <c r="AL144" s="117">
        <v>7.5</v>
      </c>
      <c r="AM144" s="10">
        <v>1</v>
      </c>
      <c r="AN144" s="117">
        <v>0.6</v>
      </c>
      <c r="AO144" s="118">
        <v>8</v>
      </c>
      <c r="AP144" s="117">
        <v>6</v>
      </c>
      <c r="AQ144" s="10">
        <v>3</v>
      </c>
      <c r="AR144" s="117">
        <v>1</v>
      </c>
      <c r="AS144" s="118">
        <v>10</v>
      </c>
      <c r="AT144" s="117">
        <v>6.8</v>
      </c>
      <c r="AU144" s="10">
        <v>6</v>
      </c>
      <c r="AV144" s="117">
        <v>2.5</v>
      </c>
      <c r="AW144" s="118">
        <v>9</v>
      </c>
      <c r="AX144" s="117">
        <v>3.8</v>
      </c>
      <c r="AY144" s="10">
        <v>3</v>
      </c>
      <c r="AZ144" s="117">
        <v>2.5</v>
      </c>
      <c r="BA144" s="118">
        <v>7</v>
      </c>
      <c r="BB144" s="117">
        <v>4.4000000000000004</v>
      </c>
      <c r="BC144" s="10">
        <v>7</v>
      </c>
      <c r="BD144" s="117">
        <v>3</v>
      </c>
      <c r="BE144" s="118">
        <v>12</v>
      </c>
      <c r="BF144" s="117">
        <v>6.6</v>
      </c>
      <c r="BG144" s="10">
        <v>5</v>
      </c>
      <c r="BH144" s="117">
        <v>2</v>
      </c>
      <c r="BI144" s="118">
        <v>12</v>
      </c>
      <c r="BJ144" s="117">
        <v>10</v>
      </c>
      <c r="BK144" s="10">
        <v>2</v>
      </c>
      <c r="BL144" s="117">
        <v>1.2</v>
      </c>
      <c r="BM144" s="118">
        <v>16</v>
      </c>
      <c r="BN144" s="117">
        <v>9.6</v>
      </c>
      <c r="BO144" s="10">
        <v>6</v>
      </c>
      <c r="BP144" s="117">
        <v>2.5</v>
      </c>
      <c r="BQ144" s="118">
        <v>12</v>
      </c>
      <c r="BR144" s="117">
        <v>4.5</v>
      </c>
      <c r="BS144" s="10">
        <v>2</v>
      </c>
      <c r="BT144" s="117">
        <v>2.4</v>
      </c>
      <c r="BU144" s="118">
        <v>12</v>
      </c>
      <c r="BV144" s="117">
        <v>7.6</v>
      </c>
      <c r="BW144" s="10">
        <v>4</v>
      </c>
      <c r="BX144" s="117">
        <v>1.2</v>
      </c>
      <c r="BY144" s="118">
        <v>9</v>
      </c>
      <c r="BZ144" s="117">
        <v>0.2</v>
      </c>
      <c r="CA144" s="10">
        <v>6</v>
      </c>
      <c r="CB144" s="117">
        <v>3.1</v>
      </c>
      <c r="CC144" s="118">
        <v>11</v>
      </c>
      <c r="CD144" s="117">
        <v>7.4</v>
      </c>
      <c r="CE144" s="10">
        <v>2</v>
      </c>
      <c r="CF144" s="117">
        <v>0.5</v>
      </c>
      <c r="CG144" s="118">
        <v>8</v>
      </c>
      <c r="CH144" s="117">
        <v>5</v>
      </c>
      <c r="CI144" s="10">
        <v>2</v>
      </c>
      <c r="CJ144" s="117">
        <v>1</v>
      </c>
      <c r="CK144" s="118">
        <v>8</v>
      </c>
      <c r="CL144" s="117">
        <v>5.3</v>
      </c>
      <c r="CM144" s="10">
        <v>1</v>
      </c>
      <c r="CN144" s="117">
        <v>1</v>
      </c>
      <c r="CO144" s="118">
        <v>9</v>
      </c>
      <c r="CP144" s="117">
        <v>6</v>
      </c>
      <c r="CQ144" s="10">
        <v>2</v>
      </c>
      <c r="CR144" s="117">
        <v>1.4</v>
      </c>
      <c r="CS144" s="118">
        <v>9</v>
      </c>
      <c r="CT144" s="117">
        <v>6.7</v>
      </c>
      <c r="CU144" s="10">
        <v>3</v>
      </c>
      <c r="CV144" s="117">
        <v>0.8</v>
      </c>
      <c r="CW144" s="118">
        <v>11</v>
      </c>
      <c r="CX144" s="117">
        <v>8.3000000000000007</v>
      </c>
      <c r="CY144" s="10">
        <v>4</v>
      </c>
      <c r="CZ144" s="117">
        <v>3</v>
      </c>
      <c r="DA144" s="118">
        <v>14</v>
      </c>
      <c r="DB144" s="117">
        <v>14.5</v>
      </c>
      <c r="DC144" s="10">
        <v>3</v>
      </c>
      <c r="DD144" s="117">
        <v>1.8</v>
      </c>
      <c r="DE144" s="118">
        <v>13</v>
      </c>
      <c r="DF144" s="117">
        <v>7.6</v>
      </c>
      <c r="DG144" s="10">
        <v>2</v>
      </c>
      <c r="DH144" s="117">
        <v>1</v>
      </c>
      <c r="DI144" s="118">
        <v>6</v>
      </c>
      <c r="DJ144" s="117">
        <v>5.0999999999999996</v>
      </c>
      <c r="DK144" s="10">
        <v>3</v>
      </c>
      <c r="DL144" s="117">
        <v>3.5</v>
      </c>
      <c r="DM144" s="118">
        <v>8</v>
      </c>
      <c r="DN144" s="117">
        <v>5.7</v>
      </c>
      <c r="DO144" s="10">
        <v>8</v>
      </c>
      <c r="DP144" s="117">
        <v>3.1</v>
      </c>
      <c r="DQ144" s="118">
        <v>10</v>
      </c>
      <c r="DR144" s="117">
        <v>6.5</v>
      </c>
      <c r="DS144" s="10">
        <v>6</v>
      </c>
      <c r="DT144" s="117">
        <v>1.8</v>
      </c>
      <c r="DU144" s="118">
        <v>8</v>
      </c>
      <c r="DV144" s="117">
        <v>3.2</v>
      </c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426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262.69999999999993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3</v>
      </c>
      <c r="D145" s="121">
        <v>1.5</v>
      </c>
      <c r="E145" s="121"/>
      <c r="F145" s="121"/>
      <c r="G145" s="15"/>
      <c r="H145" s="121"/>
      <c r="I145" s="121">
        <v>5</v>
      </c>
      <c r="J145" s="121">
        <v>4</v>
      </c>
      <c r="K145" s="15"/>
      <c r="L145" s="121"/>
      <c r="M145" s="121">
        <v>3</v>
      </c>
      <c r="N145" s="121">
        <v>4.3</v>
      </c>
      <c r="O145" s="15"/>
      <c r="P145" s="121"/>
      <c r="Q145" s="121">
        <v>7</v>
      </c>
      <c r="R145" s="121">
        <v>2.8</v>
      </c>
      <c r="S145" s="15"/>
      <c r="T145" s="121"/>
      <c r="U145" s="121">
        <v>2</v>
      </c>
      <c r="V145" s="121">
        <v>2.7</v>
      </c>
      <c r="W145" s="15"/>
      <c r="X145" s="121"/>
      <c r="Y145" s="121">
        <v>6</v>
      </c>
      <c r="Z145" s="121">
        <v>4.7</v>
      </c>
      <c r="AA145" s="15"/>
      <c r="AB145" s="120"/>
      <c r="AC145" s="121">
        <v>4</v>
      </c>
      <c r="AD145" s="120">
        <v>2.5</v>
      </c>
      <c r="AE145" s="15"/>
      <c r="AF145" s="120"/>
      <c r="AG145" s="121">
        <v>7</v>
      </c>
      <c r="AH145" s="120">
        <v>3.6</v>
      </c>
      <c r="AI145" s="15"/>
      <c r="AJ145" s="120"/>
      <c r="AK145" s="121">
        <v>5</v>
      </c>
      <c r="AL145" s="120">
        <v>5.0999999999999996</v>
      </c>
      <c r="AM145" s="15"/>
      <c r="AN145" s="120"/>
      <c r="AO145" s="121">
        <v>4</v>
      </c>
      <c r="AP145" s="120">
        <v>2.5</v>
      </c>
      <c r="AQ145" s="15">
        <v>2</v>
      </c>
      <c r="AR145" s="120">
        <v>1.5</v>
      </c>
      <c r="AS145" s="121">
        <v>1</v>
      </c>
      <c r="AT145" s="120">
        <v>2.6</v>
      </c>
      <c r="AU145" s="15">
        <v>1</v>
      </c>
      <c r="AV145" s="120">
        <v>0.6</v>
      </c>
      <c r="AW145" s="121">
        <v>2</v>
      </c>
      <c r="AX145" s="120">
        <v>1.3</v>
      </c>
      <c r="AY145" s="15">
        <v>5</v>
      </c>
      <c r="AZ145" s="120">
        <v>3.5</v>
      </c>
      <c r="BA145" s="121">
        <v>1</v>
      </c>
      <c r="BB145" s="120">
        <v>0.5</v>
      </c>
      <c r="BC145" s="15">
        <v>1</v>
      </c>
      <c r="BD145" s="120">
        <v>0.4</v>
      </c>
      <c r="BE145" s="121">
        <v>4</v>
      </c>
      <c r="BF145" s="120">
        <v>2</v>
      </c>
      <c r="BG145" s="15"/>
      <c r="BH145" s="120"/>
      <c r="BI145" s="121">
        <v>3</v>
      </c>
      <c r="BJ145" s="120">
        <v>2.2000000000000002</v>
      </c>
      <c r="BK145" s="15"/>
      <c r="BL145" s="120"/>
      <c r="BM145" s="121">
        <v>3</v>
      </c>
      <c r="BN145" s="120">
        <v>2</v>
      </c>
      <c r="BO145" s="15"/>
      <c r="BP145" s="120"/>
      <c r="BQ145" s="121">
        <v>2</v>
      </c>
      <c r="BR145" s="120">
        <v>1.6</v>
      </c>
      <c r="BS145" s="15"/>
      <c r="BT145" s="120"/>
      <c r="BU145" s="121">
        <v>5</v>
      </c>
      <c r="BV145" s="120">
        <v>2.5</v>
      </c>
      <c r="BW145" s="15"/>
      <c r="BX145" s="120"/>
      <c r="BY145" s="121">
        <v>1</v>
      </c>
      <c r="BZ145" s="120">
        <v>0.4</v>
      </c>
      <c r="CA145" s="15">
        <v>3</v>
      </c>
      <c r="CB145" s="120">
        <v>1.5</v>
      </c>
      <c r="CC145" s="121">
        <v>6</v>
      </c>
      <c r="CD145" s="120">
        <v>3</v>
      </c>
      <c r="CE145" s="15"/>
      <c r="CF145" s="120"/>
      <c r="CG145" s="121"/>
      <c r="CH145" s="120"/>
      <c r="CI145" s="15"/>
      <c r="CJ145" s="120"/>
      <c r="CK145" s="121">
        <v>6</v>
      </c>
      <c r="CL145" s="120">
        <v>2</v>
      </c>
      <c r="CM145" s="15"/>
      <c r="CN145" s="120"/>
      <c r="CO145" s="121">
        <v>3</v>
      </c>
      <c r="CP145" s="120">
        <v>6.5</v>
      </c>
      <c r="CQ145" s="15"/>
      <c r="CR145" s="120"/>
      <c r="CS145" s="121">
        <v>3</v>
      </c>
      <c r="CT145" s="120">
        <v>1.5</v>
      </c>
      <c r="CU145" s="15">
        <v>1</v>
      </c>
      <c r="CV145" s="120">
        <v>0.6</v>
      </c>
      <c r="CW145" s="121">
        <v>2</v>
      </c>
      <c r="CX145" s="120">
        <v>1</v>
      </c>
      <c r="CY145" s="15"/>
      <c r="CZ145" s="120"/>
      <c r="DA145" s="121">
        <v>2</v>
      </c>
      <c r="DB145" s="120">
        <v>3</v>
      </c>
      <c r="DC145" s="15">
        <v>2</v>
      </c>
      <c r="DD145" s="120">
        <v>0.7</v>
      </c>
      <c r="DE145" s="121">
        <v>1</v>
      </c>
      <c r="DF145" s="120">
        <v>1</v>
      </c>
      <c r="DG145" s="15"/>
      <c r="DH145" s="120"/>
      <c r="DI145" s="121">
        <v>4</v>
      </c>
      <c r="DJ145" s="120">
        <v>1</v>
      </c>
      <c r="DK145" s="15"/>
      <c r="DL145" s="120"/>
      <c r="DM145" s="121">
        <v>3</v>
      </c>
      <c r="DN145" s="120">
        <v>2</v>
      </c>
      <c r="DO145" s="15"/>
      <c r="DP145" s="120"/>
      <c r="DQ145" s="121">
        <v>2</v>
      </c>
      <c r="DR145" s="120">
        <v>1</v>
      </c>
      <c r="DS145" s="15"/>
      <c r="DT145" s="120"/>
      <c r="DU145" s="121">
        <v>3</v>
      </c>
      <c r="DV145" s="120">
        <v>1</v>
      </c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118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80.600000000000009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13</v>
      </c>
      <c r="D148" s="118">
        <v>5.2</v>
      </c>
      <c r="E148" s="118">
        <v>3</v>
      </c>
      <c r="F148" s="118">
        <v>1.4</v>
      </c>
      <c r="G148" s="10">
        <v>8</v>
      </c>
      <c r="H148" s="118">
        <v>3.5</v>
      </c>
      <c r="I148" s="118">
        <v>12</v>
      </c>
      <c r="J148" s="118">
        <v>6</v>
      </c>
      <c r="K148" s="10">
        <v>4</v>
      </c>
      <c r="L148" s="118">
        <v>1.3</v>
      </c>
      <c r="M148" s="118">
        <v>8</v>
      </c>
      <c r="N148" s="118">
        <v>7</v>
      </c>
      <c r="O148" s="10">
        <v>6</v>
      </c>
      <c r="P148" s="118">
        <v>3.2</v>
      </c>
      <c r="Q148" s="118">
        <v>10</v>
      </c>
      <c r="R148" s="118">
        <v>6</v>
      </c>
      <c r="S148" s="10">
        <v>6</v>
      </c>
      <c r="T148" s="118">
        <v>2.4</v>
      </c>
      <c r="U148" s="118">
        <v>10</v>
      </c>
      <c r="V148" s="118">
        <v>6</v>
      </c>
      <c r="W148" s="10">
        <v>8</v>
      </c>
      <c r="X148" s="118">
        <v>4</v>
      </c>
      <c r="Y148" s="118">
        <v>9</v>
      </c>
      <c r="Z148" s="118">
        <v>3.8</v>
      </c>
      <c r="AA148" s="10">
        <v>5</v>
      </c>
      <c r="AB148" s="117">
        <v>1.9</v>
      </c>
      <c r="AC148" s="118">
        <v>10</v>
      </c>
      <c r="AD148" s="117">
        <v>6</v>
      </c>
      <c r="AE148" s="10">
        <v>9</v>
      </c>
      <c r="AF148" s="117">
        <v>2.8</v>
      </c>
      <c r="AG148" s="118">
        <v>9</v>
      </c>
      <c r="AH148" s="117">
        <v>4.5999999999999996</v>
      </c>
      <c r="AI148" s="10">
        <v>2</v>
      </c>
      <c r="AJ148" s="117">
        <v>0.7</v>
      </c>
      <c r="AK148" s="118">
        <v>6</v>
      </c>
      <c r="AL148" s="117">
        <v>4.0999999999999996</v>
      </c>
      <c r="AM148" s="10">
        <v>6</v>
      </c>
      <c r="AN148" s="117">
        <v>2.8</v>
      </c>
      <c r="AO148" s="118">
        <v>7</v>
      </c>
      <c r="AP148" s="117">
        <v>3.8</v>
      </c>
      <c r="AQ148" s="10">
        <v>1</v>
      </c>
      <c r="AR148" s="117">
        <v>0.7</v>
      </c>
      <c r="AS148" s="118">
        <v>10</v>
      </c>
      <c r="AT148" s="117">
        <v>5</v>
      </c>
      <c r="AU148" s="10">
        <v>9</v>
      </c>
      <c r="AV148" s="117">
        <v>4.2</v>
      </c>
      <c r="AW148" s="118">
        <v>7</v>
      </c>
      <c r="AX148" s="117">
        <v>3</v>
      </c>
      <c r="AY148" s="10">
        <v>8</v>
      </c>
      <c r="AZ148" s="117">
        <v>1.4</v>
      </c>
      <c r="BA148" s="118">
        <v>10</v>
      </c>
      <c r="BB148" s="117">
        <v>4.5</v>
      </c>
      <c r="BC148" s="10">
        <v>5</v>
      </c>
      <c r="BD148" s="117">
        <v>0.5</v>
      </c>
      <c r="BE148" s="118">
        <v>8</v>
      </c>
      <c r="BF148" s="117">
        <v>3.1</v>
      </c>
      <c r="BG148" s="10">
        <v>8</v>
      </c>
      <c r="BH148" s="117">
        <v>2.6</v>
      </c>
      <c r="BI148" s="118">
        <v>9</v>
      </c>
      <c r="BJ148" s="117">
        <v>4.3</v>
      </c>
      <c r="BK148" s="10">
        <v>6</v>
      </c>
      <c r="BL148" s="117">
        <v>1.4</v>
      </c>
      <c r="BM148" s="118">
        <v>9</v>
      </c>
      <c r="BN148" s="117">
        <v>4.3</v>
      </c>
      <c r="BO148" s="10">
        <v>3</v>
      </c>
      <c r="BP148" s="117">
        <v>1</v>
      </c>
      <c r="BQ148" s="118">
        <v>9</v>
      </c>
      <c r="BR148" s="117">
        <v>4.4000000000000004</v>
      </c>
      <c r="BS148" s="10">
        <v>8</v>
      </c>
      <c r="BT148" s="117">
        <v>4.7</v>
      </c>
      <c r="BU148" s="118">
        <v>7</v>
      </c>
      <c r="BV148" s="117">
        <v>3.4</v>
      </c>
      <c r="BW148" s="10">
        <v>5</v>
      </c>
      <c r="BX148" s="117">
        <v>2.1</v>
      </c>
      <c r="BY148" s="118">
        <v>8</v>
      </c>
      <c r="BZ148" s="117">
        <v>8</v>
      </c>
      <c r="CA148" s="10">
        <v>3</v>
      </c>
      <c r="CB148" s="117">
        <v>3.7</v>
      </c>
      <c r="CC148" s="118">
        <v>3</v>
      </c>
      <c r="CD148" s="117">
        <v>1.7</v>
      </c>
      <c r="CE148" s="10">
        <v>6</v>
      </c>
      <c r="CF148" s="117">
        <v>3.7</v>
      </c>
      <c r="CG148" s="118">
        <v>10</v>
      </c>
      <c r="CH148" s="117">
        <v>4.8</v>
      </c>
      <c r="CI148" s="10">
        <v>7</v>
      </c>
      <c r="CJ148" s="117">
        <v>4.8</v>
      </c>
      <c r="CK148" s="118">
        <v>2</v>
      </c>
      <c r="CL148" s="117">
        <v>10</v>
      </c>
      <c r="CM148" s="10">
        <v>4</v>
      </c>
      <c r="CN148" s="117">
        <v>3</v>
      </c>
      <c r="CO148" s="118">
        <v>3</v>
      </c>
      <c r="CP148" s="117">
        <v>10</v>
      </c>
      <c r="CQ148" s="10">
        <v>5</v>
      </c>
      <c r="CR148" s="117">
        <v>4</v>
      </c>
      <c r="CS148" s="118">
        <v>7</v>
      </c>
      <c r="CT148" s="117">
        <v>8</v>
      </c>
      <c r="CU148" s="10">
        <v>6</v>
      </c>
      <c r="CV148" s="117">
        <v>3</v>
      </c>
      <c r="CW148" s="118">
        <v>8</v>
      </c>
      <c r="CX148" s="117">
        <v>3.7</v>
      </c>
      <c r="CY148" s="10">
        <v>7</v>
      </c>
      <c r="CZ148" s="117">
        <v>2.6</v>
      </c>
      <c r="DA148" s="118">
        <v>12</v>
      </c>
      <c r="DB148" s="117">
        <v>4.5</v>
      </c>
      <c r="DC148" s="10">
        <v>7</v>
      </c>
      <c r="DD148" s="117">
        <v>2</v>
      </c>
      <c r="DE148" s="118">
        <v>12</v>
      </c>
      <c r="DF148" s="117">
        <v>5.8</v>
      </c>
      <c r="DG148" s="10">
        <v>6</v>
      </c>
      <c r="DH148" s="117">
        <v>2.8</v>
      </c>
      <c r="DI148" s="118">
        <v>5</v>
      </c>
      <c r="DJ148" s="117">
        <v>3.5</v>
      </c>
      <c r="DK148" s="10">
        <v>2</v>
      </c>
      <c r="DL148" s="117">
        <v>0.6</v>
      </c>
      <c r="DM148" s="118">
        <v>10</v>
      </c>
      <c r="DN148" s="117">
        <v>3.7</v>
      </c>
      <c r="DO148" s="10">
        <v>3</v>
      </c>
      <c r="DP148" s="117">
        <v>1.4</v>
      </c>
      <c r="DQ148" s="118">
        <v>4</v>
      </c>
      <c r="DR148" s="117">
        <v>7.8</v>
      </c>
      <c r="DS148" s="10">
        <v>3</v>
      </c>
      <c r="DT148" s="117">
        <v>1.4</v>
      </c>
      <c r="DU148" s="118">
        <v>6</v>
      </c>
      <c r="DV148" s="117">
        <v>3</v>
      </c>
      <c r="DW148" s="59">
        <f t="shared" si="5"/>
        <v>422</v>
      </c>
      <c r="DX148" s="60">
        <f t="shared" si="6"/>
        <v>234.6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1</v>
      </c>
      <c r="D149" s="121">
        <v>0.4</v>
      </c>
      <c r="E149" s="121"/>
      <c r="F149" s="121"/>
      <c r="G149" s="15"/>
      <c r="H149" s="121"/>
      <c r="I149" s="121"/>
      <c r="J149" s="121"/>
      <c r="K149" s="15">
        <v>1</v>
      </c>
      <c r="L149" s="121">
        <v>0.5</v>
      </c>
      <c r="M149" s="121">
        <v>1</v>
      </c>
      <c r="N149" s="121">
        <v>0.7</v>
      </c>
      <c r="O149" s="15">
        <v>1</v>
      </c>
      <c r="P149" s="121">
        <v>0.5</v>
      </c>
      <c r="Q149" s="121">
        <v>1</v>
      </c>
      <c r="R149" s="121">
        <v>0.4</v>
      </c>
      <c r="S149" s="15">
        <v>1</v>
      </c>
      <c r="T149" s="121">
        <v>0.3</v>
      </c>
      <c r="U149" s="121">
        <v>3</v>
      </c>
      <c r="V149" s="121">
        <v>0.8</v>
      </c>
      <c r="W149" s="15">
        <v>4</v>
      </c>
      <c r="X149" s="121">
        <v>1.5</v>
      </c>
      <c r="Y149" s="121"/>
      <c r="Z149" s="121"/>
      <c r="AA149" s="15"/>
      <c r="AB149" s="120"/>
      <c r="AC149" s="121">
        <v>1</v>
      </c>
      <c r="AD149" s="120">
        <v>0.4</v>
      </c>
      <c r="AE149" s="15">
        <v>1</v>
      </c>
      <c r="AF149" s="120">
        <v>0.6</v>
      </c>
      <c r="AG149" s="121"/>
      <c r="AH149" s="120"/>
      <c r="AI149" s="15"/>
      <c r="AJ149" s="120"/>
      <c r="AK149" s="121"/>
      <c r="AL149" s="120"/>
      <c r="AM149" s="15"/>
      <c r="AN149" s="120"/>
      <c r="AO149" s="121">
        <v>3</v>
      </c>
      <c r="AP149" s="120">
        <v>2</v>
      </c>
      <c r="AQ149" s="15"/>
      <c r="AR149" s="120"/>
      <c r="AS149" s="121">
        <v>1</v>
      </c>
      <c r="AT149" s="120">
        <v>0.6</v>
      </c>
      <c r="AU149" s="15">
        <v>1</v>
      </c>
      <c r="AV149" s="120">
        <v>0.3</v>
      </c>
      <c r="AW149" s="121"/>
      <c r="AX149" s="120"/>
      <c r="AY149" s="15">
        <v>2</v>
      </c>
      <c r="AZ149" s="120">
        <v>1</v>
      </c>
      <c r="BA149" s="121"/>
      <c r="BB149" s="120"/>
      <c r="BC149" s="15"/>
      <c r="BD149" s="120"/>
      <c r="BE149" s="121"/>
      <c r="BF149" s="120"/>
      <c r="BG149" s="15"/>
      <c r="BH149" s="120"/>
      <c r="BI149" s="121"/>
      <c r="BJ149" s="120"/>
      <c r="BK149" s="15">
        <v>1</v>
      </c>
      <c r="BL149" s="120">
        <v>0.3</v>
      </c>
      <c r="BM149" s="121">
        <v>1</v>
      </c>
      <c r="BN149" s="120">
        <v>0.4</v>
      </c>
      <c r="BO149" s="15">
        <v>2</v>
      </c>
      <c r="BP149" s="120">
        <v>0.8</v>
      </c>
      <c r="BQ149" s="121"/>
      <c r="BR149" s="120"/>
      <c r="BS149" s="15"/>
      <c r="BT149" s="120"/>
      <c r="BU149" s="121">
        <v>1</v>
      </c>
      <c r="BV149" s="120">
        <v>0.9</v>
      </c>
      <c r="BW149" s="15"/>
      <c r="BX149" s="120"/>
      <c r="BY149" s="121">
        <v>1</v>
      </c>
      <c r="BZ149" s="120">
        <v>1</v>
      </c>
      <c r="CA149" s="15">
        <v>1</v>
      </c>
      <c r="CB149" s="120">
        <v>0.4</v>
      </c>
      <c r="CC149" s="121">
        <v>1</v>
      </c>
      <c r="CD149" s="120">
        <v>0.4</v>
      </c>
      <c r="CE149" s="15">
        <v>1</v>
      </c>
      <c r="CF149" s="120">
        <v>0.5</v>
      </c>
      <c r="CG149" s="121">
        <v>1</v>
      </c>
      <c r="CH149" s="120">
        <v>0.4</v>
      </c>
      <c r="CI149" s="15"/>
      <c r="CJ149" s="120"/>
      <c r="CK149" s="121">
        <v>1</v>
      </c>
      <c r="CL149" s="120">
        <v>0.4</v>
      </c>
      <c r="CM149" s="15">
        <v>1</v>
      </c>
      <c r="CN149" s="120">
        <v>0.3</v>
      </c>
      <c r="CO149" s="121"/>
      <c r="CP149" s="120"/>
      <c r="CQ149" s="15"/>
      <c r="CR149" s="120"/>
      <c r="CS149" s="121">
        <v>1</v>
      </c>
      <c r="CT149" s="120">
        <v>0.7</v>
      </c>
      <c r="CU149" s="15">
        <v>1</v>
      </c>
      <c r="CV149" s="120">
        <v>0.4</v>
      </c>
      <c r="CW149" s="121"/>
      <c r="CX149" s="120"/>
      <c r="CY149" s="15">
        <v>1</v>
      </c>
      <c r="CZ149" s="120">
        <v>0.3</v>
      </c>
      <c r="DA149" s="121"/>
      <c r="DB149" s="120"/>
      <c r="DC149" s="15">
        <v>1</v>
      </c>
      <c r="DD149" s="120">
        <v>0.5</v>
      </c>
      <c r="DE149" s="121"/>
      <c r="DF149" s="120"/>
      <c r="DG149" s="15"/>
      <c r="DH149" s="120"/>
      <c r="DI149" s="121">
        <v>1</v>
      </c>
      <c r="DJ149" s="120">
        <v>1</v>
      </c>
      <c r="DK149" s="15"/>
      <c r="DL149" s="120"/>
      <c r="DM149" s="121">
        <v>1</v>
      </c>
      <c r="DN149" s="120">
        <v>0.2</v>
      </c>
      <c r="DO149" s="15">
        <v>1</v>
      </c>
      <c r="DP149" s="120">
        <v>0.6</v>
      </c>
      <c r="DQ149" s="121"/>
      <c r="DR149" s="120"/>
      <c r="DS149" s="15"/>
      <c r="DT149" s="120"/>
      <c r="DU149" s="121"/>
      <c r="DV149" s="120"/>
      <c r="DW149" s="61">
        <f t="shared" si="5"/>
        <v>41</v>
      </c>
      <c r="DX149" s="62">
        <f t="shared" si="6"/>
        <v>19.500000000000004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0.6</v>
      </c>
      <c r="E156" s="118"/>
      <c r="F156" s="117"/>
      <c r="G156" s="10">
        <v>1</v>
      </c>
      <c r="H156" s="117">
        <v>0.3</v>
      </c>
      <c r="I156" s="118"/>
      <c r="J156" s="117"/>
      <c r="K156" s="10">
        <v>1</v>
      </c>
      <c r="L156" s="117">
        <v>0.9</v>
      </c>
      <c r="M156" s="118"/>
      <c r="N156" s="117"/>
      <c r="O156" s="10">
        <v>1</v>
      </c>
      <c r="P156" s="117">
        <v>0.4</v>
      </c>
      <c r="Q156" s="118"/>
      <c r="R156" s="117"/>
      <c r="S156" s="10">
        <v>1</v>
      </c>
      <c r="T156" s="117">
        <v>0.2</v>
      </c>
      <c r="U156" s="118"/>
      <c r="V156" s="117"/>
      <c r="W156" s="10">
        <v>1</v>
      </c>
      <c r="X156" s="117">
        <v>0.6</v>
      </c>
      <c r="Y156" s="118"/>
      <c r="Z156" s="117"/>
      <c r="AA156" s="10">
        <v>1</v>
      </c>
      <c r="AB156" s="117">
        <v>0.6</v>
      </c>
      <c r="AC156" s="118"/>
      <c r="AD156" s="117"/>
      <c r="AE156" s="10">
        <v>1</v>
      </c>
      <c r="AF156" s="117">
        <v>0.7</v>
      </c>
      <c r="AG156" s="118"/>
      <c r="AH156" s="117"/>
      <c r="AI156" s="10">
        <v>1</v>
      </c>
      <c r="AJ156" s="117">
        <v>0.5</v>
      </c>
      <c r="AK156" s="118"/>
      <c r="AL156" s="117"/>
      <c r="AM156" s="10">
        <v>1</v>
      </c>
      <c r="AN156" s="117">
        <v>0.4</v>
      </c>
      <c r="AO156" s="118"/>
      <c r="AP156" s="117"/>
      <c r="AQ156" s="10">
        <v>1</v>
      </c>
      <c r="AR156" s="117">
        <v>0.2</v>
      </c>
      <c r="AS156" s="118"/>
      <c r="AT156" s="117"/>
      <c r="AU156" s="10">
        <v>1</v>
      </c>
      <c r="AV156" s="117">
        <v>0.3</v>
      </c>
      <c r="AW156" s="118"/>
      <c r="AX156" s="117"/>
      <c r="AY156" s="10">
        <v>1</v>
      </c>
      <c r="AZ156" s="117">
        <v>0.7</v>
      </c>
      <c r="BA156" s="118"/>
      <c r="BB156" s="117"/>
      <c r="BC156" s="10">
        <v>1</v>
      </c>
      <c r="BD156" s="117">
        <v>0.3</v>
      </c>
      <c r="BE156" s="118"/>
      <c r="BF156" s="117"/>
      <c r="BG156" s="10">
        <v>1</v>
      </c>
      <c r="BH156" s="117">
        <v>0.6</v>
      </c>
      <c r="BI156" s="118"/>
      <c r="BJ156" s="117"/>
      <c r="BK156" s="10">
        <v>1</v>
      </c>
      <c r="BL156" s="117">
        <v>0.8</v>
      </c>
      <c r="BM156" s="118"/>
      <c r="BN156" s="117"/>
      <c r="BO156" s="10">
        <v>1</v>
      </c>
      <c r="BP156" s="117">
        <v>0.6</v>
      </c>
      <c r="BQ156" s="118"/>
      <c r="BR156" s="117"/>
      <c r="BS156" s="10">
        <v>1</v>
      </c>
      <c r="BT156" s="117">
        <v>0.8</v>
      </c>
      <c r="BU156" s="118"/>
      <c r="BV156" s="117"/>
      <c r="BW156" s="10"/>
      <c r="BX156" s="117"/>
      <c r="BY156" s="118"/>
      <c r="BZ156" s="117">
        <v>1</v>
      </c>
      <c r="CA156" s="10">
        <v>0.8</v>
      </c>
      <c r="CB156" s="117"/>
      <c r="CC156" s="118"/>
      <c r="CD156" s="117">
        <v>1</v>
      </c>
      <c r="CE156" s="10">
        <v>0.6</v>
      </c>
      <c r="CF156" s="117"/>
      <c r="CG156" s="118"/>
      <c r="CH156" s="117">
        <v>1</v>
      </c>
      <c r="CI156" s="10">
        <v>0.4</v>
      </c>
      <c r="CJ156" s="117"/>
      <c r="CK156" s="118"/>
      <c r="CL156" s="117">
        <v>1</v>
      </c>
      <c r="CM156" s="10">
        <v>0.6</v>
      </c>
      <c r="CN156" s="117"/>
      <c r="CO156" s="118"/>
      <c r="CP156" s="117">
        <v>1</v>
      </c>
      <c r="CQ156" s="10">
        <v>0.8</v>
      </c>
      <c r="CR156" s="117"/>
      <c r="CS156" s="118"/>
      <c r="CT156" s="117"/>
      <c r="CU156" s="10">
        <v>1</v>
      </c>
      <c r="CV156" s="117">
        <v>0.5</v>
      </c>
      <c r="CW156" s="118"/>
      <c r="CX156" s="117"/>
      <c r="CY156" s="10">
        <v>1</v>
      </c>
      <c r="CZ156" s="117">
        <v>0.2</v>
      </c>
      <c r="DA156" s="118"/>
      <c r="DB156" s="117"/>
      <c r="DC156" s="10">
        <v>1</v>
      </c>
      <c r="DD156" s="117">
        <v>0.6</v>
      </c>
      <c r="DE156" s="118"/>
      <c r="DF156" s="117"/>
      <c r="DG156" s="10">
        <v>1</v>
      </c>
      <c r="DH156" s="117">
        <v>0.4</v>
      </c>
      <c r="DI156" s="118"/>
      <c r="DJ156" s="117"/>
      <c r="DK156" s="10">
        <v>1</v>
      </c>
      <c r="DL156" s="117">
        <v>0.8</v>
      </c>
      <c r="DM156" s="118"/>
      <c r="DN156" s="117"/>
      <c r="DO156" s="10">
        <v>1</v>
      </c>
      <c r="DP156" s="117">
        <v>0.6</v>
      </c>
      <c r="DQ156" s="118"/>
      <c r="DR156" s="117"/>
      <c r="DS156" s="10">
        <v>1</v>
      </c>
      <c r="DT156" s="117">
        <v>0.8</v>
      </c>
      <c r="DU156" s="118"/>
      <c r="DV156" s="117"/>
      <c r="DW156" s="80">
        <f t="shared" si="5"/>
        <v>28.200000000000003</v>
      </c>
      <c r="DX156" s="81">
        <f t="shared" si="6"/>
        <v>18.400000000000002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>
        <v>1</v>
      </c>
      <c r="D160" s="117">
        <v>0.4</v>
      </c>
      <c r="E160" s="118"/>
      <c r="F160" s="117"/>
      <c r="G160" s="10">
        <v>1</v>
      </c>
      <c r="H160" s="117">
        <v>0.7</v>
      </c>
      <c r="I160" s="118"/>
      <c r="J160" s="117"/>
      <c r="K160" s="10">
        <v>1</v>
      </c>
      <c r="L160" s="117">
        <v>0.4</v>
      </c>
      <c r="M160" s="118"/>
      <c r="N160" s="117"/>
      <c r="O160" s="10">
        <v>3</v>
      </c>
      <c r="P160" s="117">
        <v>1.4</v>
      </c>
      <c r="Q160" s="118"/>
      <c r="R160" s="117"/>
      <c r="S160" s="10">
        <v>1</v>
      </c>
      <c r="T160" s="117">
        <v>0.8</v>
      </c>
      <c r="U160" s="118"/>
      <c r="V160" s="117"/>
      <c r="W160" s="10">
        <v>1</v>
      </c>
      <c r="X160" s="117">
        <v>0.5</v>
      </c>
      <c r="Y160" s="118"/>
      <c r="Z160" s="117"/>
      <c r="AA160" s="10">
        <v>1</v>
      </c>
      <c r="AB160" s="117">
        <v>0.8</v>
      </c>
      <c r="AC160" s="118"/>
      <c r="AD160" s="117"/>
      <c r="AE160" s="10">
        <v>1</v>
      </c>
      <c r="AF160" s="117">
        <v>0.5</v>
      </c>
      <c r="AG160" s="118"/>
      <c r="AH160" s="117"/>
      <c r="AI160" s="10">
        <v>1</v>
      </c>
      <c r="AJ160" s="117">
        <v>0.8</v>
      </c>
      <c r="AK160" s="118"/>
      <c r="AL160" s="117"/>
      <c r="AM160" s="10">
        <v>1</v>
      </c>
      <c r="AN160" s="117">
        <v>0.7</v>
      </c>
      <c r="AO160" s="118"/>
      <c r="AP160" s="117"/>
      <c r="AQ160" s="10">
        <v>2</v>
      </c>
      <c r="AR160" s="117">
        <v>0.9</v>
      </c>
      <c r="AS160" s="118"/>
      <c r="AT160" s="117"/>
      <c r="AU160" s="10"/>
      <c r="AV160" s="117"/>
      <c r="AW160" s="118"/>
      <c r="AX160" s="117"/>
      <c r="AY160" s="10">
        <v>1</v>
      </c>
      <c r="AZ160" s="117">
        <v>0.9</v>
      </c>
      <c r="BA160" s="118"/>
      <c r="BB160" s="117"/>
      <c r="BC160" s="10">
        <v>1</v>
      </c>
      <c r="BD160" s="117">
        <v>0.7</v>
      </c>
      <c r="BE160" s="118"/>
      <c r="BF160" s="117"/>
      <c r="BG160" s="10">
        <v>1</v>
      </c>
      <c r="BH160" s="117">
        <v>0.9</v>
      </c>
      <c r="BI160" s="118"/>
      <c r="BJ160" s="117"/>
      <c r="BK160" s="10">
        <v>1</v>
      </c>
      <c r="BL160" s="117">
        <v>0.9</v>
      </c>
      <c r="BM160" s="118"/>
      <c r="BN160" s="117"/>
      <c r="BO160" s="10">
        <v>1</v>
      </c>
      <c r="BP160" s="117">
        <v>0.4</v>
      </c>
      <c r="BQ160" s="118"/>
      <c r="BR160" s="117"/>
      <c r="BS160" s="10">
        <v>2</v>
      </c>
      <c r="BT160" s="117">
        <v>0.9</v>
      </c>
      <c r="BU160" s="118"/>
      <c r="BV160" s="117"/>
      <c r="BW160" s="10"/>
      <c r="BX160" s="117"/>
      <c r="BY160" s="118"/>
      <c r="BZ160" s="117">
        <v>1</v>
      </c>
      <c r="CA160" s="10">
        <v>0.6</v>
      </c>
      <c r="CB160" s="117"/>
      <c r="CC160" s="118"/>
      <c r="CD160" s="117">
        <v>1</v>
      </c>
      <c r="CE160" s="10">
        <v>0.8</v>
      </c>
      <c r="CF160" s="117"/>
      <c r="CG160" s="118"/>
      <c r="CH160" s="117">
        <v>1</v>
      </c>
      <c r="CI160" s="10">
        <v>0.7</v>
      </c>
      <c r="CJ160" s="117"/>
      <c r="CK160" s="118"/>
      <c r="CL160" s="117">
        <v>1</v>
      </c>
      <c r="CM160" s="10">
        <v>0.8</v>
      </c>
      <c r="CN160" s="117"/>
      <c r="CO160" s="118"/>
      <c r="CP160" s="117">
        <v>1</v>
      </c>
      <c r="CQ160" s="10">
        <v>0.9</v>
      </c>
      <c r="CR160" s="117"/>
      <c r="CS160" s="118"/>
      <c r="CT160" s="117"/>
      <c r="CU160" s="10">
        <v>1</v>
      </c>
      <c r="CV160" s="117">
        <v>0.9</v>
      </c>
      <c r="CW160" s="118"/>
      <c r="CX160" s="117"/>
      <c r="CY160" s="10">
        <v>1</v>
      </c>
      <c r="CZ160" s="117">
        <v>0.8</v>
      </c>
      <c r="DA160" s="118"/>
      <c r="DB160" s="117"/>
      <c r="DC160" s="10">
        <v>1</v>
      </c>
      <c r="DD160" s="117">
        <v>0.4</v>
      </c>
      <c r="DE160" s="118"/>
      <c r="DF160" s="117"/>
      <c r="DG160" s="10">
        <v>1</v>
      </c>
      <c r="DH160" s="117">
        <v>0.3</v>
      </c>
      <c r="DI160" s="118"/>
      <c r="DJ160" s="117"/>
      <c r="DK160" s="10">
        <v>1</v>
      </c>
      <c r="DL160" s="117">
        <v>0.6</v>
      </c>
      <c r="DM160" s="118"/>
      <c r="DN160" s="117"/>
      <c r="DO160" s="10">
        <v>1</v>
      </c>
      <c r="DP160" s="117">
        <v>0.4</v>
      </c>
      <c r="DQ160" s="118"/>
      <c r="DR160" s="117"/>
      <c r="DS160" s="10">
        <v>1</v>
      </c>
      <c r="DT160" s="117">
        <v>0.6</v>
      </c>
      <c r="DU160" s="118"/>
      <c r="DV160" s="117"/>
      <c r="DW160" s="80">
        <f t="shared" si="5"/>
        <v>31.8</v>
      </c>
      <c r="DX160" s="81">
        <f t="shared" si="6"/>
        <v>21.6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>
        <v>1</v>
      </c>
      <c r="D161" s="120">
        <v>0.2</v>
      </c>
      <c r="E161" s="121"/>
      <c r="F161" s="120"/>
      <c r="G161" s="15">
        <v>1</v>
      </c>
      <c r="H161" s="120">
        <v>0.4</v>
      </c>
      <c r="I161" s="121"/>
      <c r="J161" s="120"/>
      <c r="K161" s="15">
        <v>1</v>
      </c>
      <c r="L161" s="120">
        <v>0.2</v>
      </c>
      <c r="M161" s="121"/>
      <c r="N161" s="120"/>
      <c r="O161" s="15">
        <v>1</v>
      </c>
      <c r="P161" s="120">
        <v>0.6</v>
      </c>
      <c r="Q161" s="121"/>
      <c r="R161" s="120"/>
      <c r="S161" s="15">
        <v>1</v>
      </c>
      <c r="T161" s="120">
        <v>0.4</v>
      </c>
      <c r="U161" s="121"/>
      <c r="V161" s="120"/>
      <c r="W161" s="15">
        <v>1</v>
      </c>
      <c r="X161" s="120">
        <v>0.2</v>
      </c>
      <c r="Y161" s="121"/>
      <c r="Z161" s="120"/>
      <c r="AA161" s="15">
        <v>1</v>
      </c>
      <c r="AB161" s="120">
        <v>0.3</v>
      </c>
      <c r="AC161" s="121"/>
      <c r="AD161" s="120"/>
      <c r="AE161" s="15">
        <v>1</v>
      </c>
      <c r="AF161" s="120">
        <v>0.2</v>
      </c>
      <c r="AG161" s="121"/>
      <c r="AH161" s="120"/>
      <c r="AI161" s="15">
        <v>1</v>
      </c>
      <c r="AJ161" s="120">
        <v>0.3</v>
      </c>
      <c r="AK161" s="121"/>
      <c r="AL161" s="120"/>
      <c r="AM161" s="15">
        <v>1</v>
      </c>
      <c r="AN161" s="120">
        <v>0.2</v>
      </c>
      <c r="AO161" s="121"/>
      <c r="AP161" s="120"/>
      <c r="AQ161" s="15">
        <v>1</v>
      </c>
      <c r="AR161" s="120">
        <v>0.3</v>
      </c>
      <c r="AS161" s="121"/>
      <c r="AT161" s="120"/>
      <c r="AU161" s="15"/>
      <c r="AV161" s="120"/>
      <c r="AW161" s="121"/>
      <c r="AX161" s="120"/>
      <c r="AY161" s="15">
        <v>1</v>
      </c>
      <c r="AZ161" s="120">
        <v>0.4</v>
      </c>
      <c r="BA161" s="121"/>
      <c r="BB161" s="120"/>
      <c r="BC161" s="15">
        <v>1</v>
      </c>
      <c r="BD161" s="120">
        <v>0.4</v>
      </c>
      <c r="BE161" s="121"/>
      <c r="BF161" s="120"/>
      <c r="BG161" s="15">
        <v>1</v>
      </c>
      <c r="BH161" s="120">
        <v>0.3</v>
      </c>
      <c r="BI161" s="121"/>
      <c r="BJ161" s="120"/>
      <c r="BK161" s="15">
        <v>1</v>
      </c>
      <c r="BL161" s="120">
        <v>0.3</v>
      </c>
      <c r="BM161" s="121"/>
      <c r="BN161" s="120"/>
      <c r="BO161" s="15">
        <v>1</v>
      </c>
      <c r="BP161" s="120">
        <v>0.3</v>
      </c>
      <c r="BQ161" s="121"/>
      <c r="BR161" s="120"/>
      <c r="BS161" s="15">
        <v>2</v>
      </c>
      <c r="BT161" s="120">
        <v>0.6</v>
      </c>
      <c r="BU161" s="121"/>
      <c r="BV161" s="120"/>
      <c r="BW161" s="15"/>
      <c r="BX161" s="120"/>
      <c r="BY161" s="121"/>
      <c r="BZ161" s="120">
        <v>1</v>
      </c>
      <c r="CA161" s="15">
        <v>0.3</v>
      </c>
      <c r="CB161" s="120"/>
      <c r="CC161" s="121"/>
      <c r="CD161" s="120">
        <v>1</v>
      </c>
      <c r="CE161" s="15">
        <v>0.2</v>
      </c>
      <c r="CF161" s="120"/>
      <c r="CG161" s="121"/>
      <c r="CH161" s="120">
        <v>1</v>
      </c>
      <c r="CI161" s="15">
        <v>0.4</v>
      </c>
      <c r="CJ161" s="120"/>
      <c r="CK161" s="121"/>
      <c r="CL161" s="120">
        <v>1</v>
      </c>
      <c r="CM161" s="15">
        <v>0.3</v>
      </c>
      <c r="CN161" s="120"/>
      <c r="CO161" s="121"/>
      <c r="CP161" s="120">
        <v>1</v>
      </c>
      <c r="CQ161" s="15">
        <v>0.4</v>
      </c>
      <c r="CR161" s="120"/>
      <c r="CS161" s="121"/>
      <c r="CT161" s="120"/>
      <c r="CU161" s="15">
        <v>1</v>
      </c>
      <c r="CV161" s="120">
        <v>0.4</v>
      </c>
      <c r="CW161" s="121"/>
      <c r="CX161" s="120"/>
      <c r="CY161" s="15">
        <v>1</v>
      </c>
      <c r="CZ161" s="120">
        <v>0.5</v>
      </c>
      <c r="DA161" s="121"/>
      <c r="DB161" s="120"/>
      <c r="DC161" s="15">
        <v>1</v>
      </c>
      <c r="DD161" s="120">
        <v>0.2</v>
      </c>
      <c r="DE161" s="121"/>
      <c r="DF161" s="120"/>
      <c r="DG161" s="15">
        <v>1</v>
      </c>
      <c r="DH161" s="120">
        <v>0.5</v>
      </c>
      <c r="DI161" s="121"/>
      <c r="DJ161" s="120"/>
      <c r="DK161" s="15">
        <v>1</v>
      </c>
      <c r="DL161" s="120">
        <v>0.3</v>
      </c>
      <c r="DM161" s="121"/>
      <c r="DN161" s="120"/>
      <c r="DO161" s="15">
        <v>1</v>
      </c>
      <c r="DP161" s="120">
        <v>0.2</v>
      </c>
      <c r="DQ161" s="121"/>
      <c r="DR161" s="120"/>
      <c r="DS161" s="15">
        <v>1</v>
      </c>
      <c r="DT161" s="120">
        <v>0.2</v>
      </c>
      <c r="DU161" s="121"/>
      <c r="DV161" s="120"/>
      <c r="DW161" s="61">
        <f t="shared" si="5"/>
        <v>26.599999999999998</v>
      </c>
      <c r="DX161" s="62">
        <f t="shared" si="6"/>
        <v>12.899999999999997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143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18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0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0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21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5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5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23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9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9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126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38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38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7" t="s">
        <v>0</v>
      </c>
      <c r="B181" s="247"/>
      <c r="C181" s="247"/>
      <c r="D181" s="1"/>
      <c r="E181" s="247" t="s">
        <v>64</v>
      </c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7" t="s">
        <v>2</v>
      </c>
      <c r="B182" s="247"/>
      <c r="C182" s="24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8" t="str">
        <f>B3</f>
        <v>OCTUBRE</v>
      </c>
      <c r="C183" s="248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90" t="s">
        <v>5</v>
      </c>
      <c r="B185" s="276" t="s">
        <v>65</v>
      </c>
      <c r="C185" s="276" t="s">
        <v>7</v>
      </c>
      <c r="D185" s="276"/>
      <c r="E185" s="276"/>
      <c r="F185" s="276"/>
      <c r="G185" s="276" t="s">
        <v>7</v>
      </c>
      <c r="H185" s="276"/>
      <c r="I185" s="276"/>
      <c r="J185" s="276"/>
      <c r="K185" s="276" t="s">
        <v>7</v>
      </c>
      <c r="L185" s="276"/>
      <c r="M185" s="276"/>
      <c r="N185" s="276"/>
      <c r="O185" s="276" t="s">
        <v>7</v>
      </c>
      <c r="P185" s="276"/>
      <c r="Q185" s="276"/>
      <c r="R185" s="276"/>
      <c r="S185" s="276" t="s">
        <v>7</v>
      </c>
      <c r="T185" s="276"/>
      <c r="U185" s="276"/>
      <c r="V185" s="276"/>
      <c r="W185" s="276" t="s">
        <v>7</v>
      </c>
      <c r="X185" s="276"/>
      <c r="Y185" s="276"/>
      <c r="Z185" s="276"/>
      <c r="AA185" s="276" t="s">
        <v>7</v>
      </c>
      <c r="AB185" s="276"/>
      <c r="AC185" s="276"/>
      <c r="AD185" s="276"/>
      <c r="AE185" s="276" t="s">
        <v>7</v>
      </c>
      <c r="AF185" s="276"/>
      <c r="AG185" s="276"/>
      <c r="AH185" s="276"/>
      <c r="AI185" s="276" t="s">
        <v>7</v>
      </c>
      <c r="AJ185" s="276"/>
      <c r="AK185" s="276"/>
      <c r="AL185" s="276"/>
      <c r="AM185" s="276" t="s">
        <v>7</v>
      </c>
      <c r="AN185" s="276"/>
      <c r="AO185" s="276"/>
      <c r="AP185" s="276"/>
      <c r="AQ185" s="276" t="s">
        <v>7</v>
      </c>
      <c r="AR185" s="276"/>
      <c r="AS185" s="276"/>
      <c r="AT185" s="276"/>
      <c r="AU185" s="276" t="s">
        <v>7</v>
      </c>
      <c r="AV185" s="276"/>
      <c r="AW185" s="276"/>
      <c r="AX185" s="276"/>
      <c r="AY185" s="276" t="s">
        <v>7</v>
      </c>
      <c r="AZ185" s="276"/>
      <c r="BA185" s="276"/>
      <c r="BB185" s="276"/>
      <c r="BC185" s="276" t="s">
        <v>7</v>
      </c>
      <c r="BD185" s="276"/>
      <c r="BE185" s="276"/>
      <c r="BF185" s="276"/>
      <c r="BG185" s="276" t="s">
        <v>7</v>
      </c>
      <c r="BH185" s="276"/>
      <c r="BI185" s="276"/>
      <c r="BJ185" s="276"/>
      <c r="BK185" s="276" t="s">
        <v>7</v>
      </c>
      <c r="BL185" s="276"/>
      <c r="BM185" s="276"/>
      <c r="BN185" s="276"/>
      <c r="BO185" s="276" t="s">
        <v>7</v>
      </c>
      <c r="BP185" s="276"/>
      <c r="BQ185" s="276"/>
      <c r="BR185" s="276"/>
      <c r="BS185" s="276" t="s">
        <v>7</v>
      </c>
      <c r="BT185" s="276"/>
      <c r="BU185" s="276"/>
      <c r="BV185" s="276"/>
      <c r="BW185" s="276" t="s">
        <v>7</v>
      </c>
      <c r="BX185" s="276"/>
      <c r="BY185" s="276"/>
      <c r="BZ185" s="276"/>
      <c r="CA185" s="276" t="s">
        <v>7</v>
      </c>
      <c r="CB185" s="276"/>
      <c r="CC185" s="276"/>
      <c r="CD185" s="276"/>
      <c r="CE185" s="276" t="s">
        <v>7</v>
      </c>
      <c r="CF185" s="276"/>
      <c r="CG185" s="276"/>
      <c r="CH185" s="276"/>
      <c r="CI185" s="276" t="s">
        <v>7</v>
      </c>
      <c r="CJ185" s="276"/>
      <c r="CK185" s="276"/>
      <c r="CL185" s="276"/>
      <c r="CM185" s="276" t="s">
        <v>7</v>
      </c>
      <c r="CN185" s="276"/>
      <c r="CO185" s="276"/>
      <c r="CP185" s="276"/>
      <c r="CQ185" s="276" t="s">
        <v>7</v>
      </c>
      <c r="CR185" s="276"/>
      <c r="CS185" s="276"/>
      <c r="CT185" s="276"/>
      <c r="CU185" s="276" t="s">
        <v>7</v>
      </c>
      <c r="CV185" s="276"/>
      <c r="CW185" s="276"/>
      <c r="CX185" s="276"/>
      <c r="CY185" s="276" t="s">
        <v>7</v>
      </c>
      <c r="CZ185" s="276"/>
      <c r="DA185" s="276"/>
      <c r="DB185" s="276"/>
      <c r="DC185" s="276" t="s">
        <v>7</v>
      </c>
      <c r="DD185" s="276"/>
      <c r="DE185" s="276"/>
      <c r="DF185" s="276"/>
      <c r="DG185" s="276" t="s">
        <v>7</v>
      </c>
      <c r="DH185" s="276"/>
      <c r="DI185" s="276"/>
      <c r="DJ185" s="276"/>
      <c r="DK185" s="276" t="s">
        <v>7</v>
      </c>
      <c r="DL185" s="276"/>
      <c r="DM185" s="276"/>
      <c r="DN185" s="276"/>
      <c r="DO185" s="276" t="s">
        <v>7</v>
      </c>
      <c r="DP185" s="276"/>
      <c r="DQ185" s="276"/>
      <c r="DR185" s="276"/>
      <c r="DS185" s="276" t="s">
        <v>7</v>
      </c>
      <c r="DT185" s="276"/>
      <c r="DU185" s="276"/>
      <c r="DV185" s="276"/>
      <c r="DW185" s="267" t="s">
        <v>63</v>
      </c>
      <c r="DX185" s="268"/>
      <c r="DY185" s="116"/>
      <c r="DZ185" s="116"/>
      <c r="EA185" s="116"/>
      <c r="EB185" s="116"/>
    </row>
    <row r="186" spans="1:139" ht="15.75" thickBot="1" x14ac:dyDescent="0.3">
      <c r="A186" s="290"/>
      <c r="B186" s="276"/>
      <c r="C186" s="273">
        <v>1</v>
      </c>
      <c r="D186" s="273"/>
      <c r="E186" s="273"/>
      <c r="F186" s="273"/>
      <c r="G186" s="273">
        <v>2</v>
      </c>
      <c r="H186" s="273"/>
      <c r="I186" s="273"/>
      <c r="J186" s="273"/>
      <c r="K186" s="273">
        <v>3</v>
      </c>
      <c r="L186" s="273"/>
      <c r="M186" s="273"/>
      <c r="N186" s="273"/>
      <c r="O186" s="273">
        <v>4</v>
      </c>
      <c r="P186" s="273"/>
      <c r="Q186" s="273"/>
      <c r="R186" s="273"/>
      <c r="S186" s="273">
        <v>5</v>
      </c>
      <c r="T186" s="273"/>
      <c r="U186" s="273"/>
      <c r="V186" s="273"/>
      <c r="W186" s="273">
        <v>6</v>
      </c>
      <c r="X186" s="273"/>
      <c r="Y186" s="273"/>
      <c r="Z186" s="273"/>
      <c r="AA186" s="273">
        <v>7</v>
      </c>
      <c r="AB186" s="273"/>
      <c r="AC186" s="273"/>
      <c r="AD186" s="273"/>
      <c r="AE186" s="273">
        <v>8</v>
      </c>
      <c r="AF186" s="273"/>
      <c r="AG186" s="273"/>
      <c r="AH186" s="273"/>
      <c r="AI186" s="273">
        <v>9</v>
      </c>
      <c r="AJ186" s="273"/>
      <c r="AK186" s="273"/>
      <c r="AL186" s="273"/>
      <c r="AM186" s="273">
        <v>10</v>
      </c>
      <c r="AN186" s="273"/>
      <c r="AO186" s="273"/>
      <c r="AP186" s="273"/>
      <c r="AQ186" s="273">
        <v>11</v>
      </c>
      <c r="AR186" s="273"/>
      <c r="AS186" s="273"/>
      <c r="AT186" s="273"/>
      <c r="AU186" s="273">
        <v>12</v>
      </c>
      <c r="AV186" s="273"/>
      <c r="AW186" s="273"/>
      <c r="AX186" s="273"/>
      <c r="AY186" s="273">
        <v>13</v>
      </c>
      <c r="AZ186" s="273"/>
      <c r="BA186" s="273"/>
      <c r="BB186" s="273"/>
      <c r="BC186" s="273">
        <v>14</v>
      </c>
      <c r="BD186" s="273"/>
      <c r="BE186" s="273"/>
      <c r="BF186" s="273"/>
      <c r="BG186" s="273">
        <v>15</v>
      </c>
      <c r="BH186" s="273"/>
      <c r="BI186" s="273"/>
      <c r="BJ186" s="273"/>
      <c r="BK186" s="273">
        <v>16</v>
      </c>
      <c r="BL186" s="273"/>
      <c r="BM186" s="273"/>
      <c r="BN186" s="273"/>
      <c r="BO186" s="273">
        <v>17</v>
      </c>
      <c r="BP186" s="273"/>
      <c r="BQ186" s="273"/>
      <c r="BR186" s="273"/>
      <c r="BS186" s="273">
        <v>18</v>
      </c>
      <c r="BT186" s="273"/>
      <c r="BU186" s="273"/>
      <c r="BV186" s="273"/>
      <c r="BW186" s="273">
        <v>19</v>
      </c>
      <c r="BX186" s="273"/>
      <c r="BY186" s="273"/>
      <c r="BZ186" s="273"/>
      <c r="CA186" s="273">
        <v>20</v>
      </c>
      <c r="CB186" s="273"/>
      <c r="CC186" s="273"/>
      <c r="CD186" s="273"/>
      <c r="CE186" s="273">
        <v>21</v>
      </c>
      <c r="CF186" s="273"/>
      <c r="CG186" s="273"/>
      <c r="CH186" s="273"/>
      <c r="CI186" s="273">
        <v>22</v>
      </c>
      <c r="CJ186" s="273"/>
      <c r="CK186" s="273"/>
      <c r="CL186" s="273"/>
      <c r="CM186" s="273">
        <v>23</v>
      </c>
      <c r="CN186" s="273"/>
      <c r="CO186" s="273"/>
      <c r="CP186" s="273"/>
      <c r="CQ186" s="273">
        <v>24</v>
      </c>
      <c r="CR186" s="273"/>
      <c r="CS186" s="273"/>
      <c r="CT186" s="273"/>
      <c r="CU186" s="273">
        <v>25</v>
      </c>
      <c r="CV186" s="273"/>
      <c r="CW186" s="273"/>
      <c r="CX186" s="273"/>
      <c r="CY186" s="273">
        <v>26</v>
      </c>
      <c r="CZ186" s="273"/>
      <c r="DA186" s="273"/>
      <c r="DB186" s="273"/>
      <c r="DC186" s="273">
        <v>27</v>
      </c>
      <c r="DD186" s="273"/>
      <c r="DE186" s="273"/>
      <c r="DF186" s="273"/>
      <c r="DG186" s="273">
        <v>28</v>
      </c>
      <c r="DH186" s="273"/>
      <c r="DI186" s="273"/>
      <c r="DJ186" s="273"/>
      <c r="DK186" s="273">
        <v>29</v>
      </c>
      <c r="DL186" s="273"/>
      <c r="DM186" s="273"/>
      <c r="DN186" s="273"/>
      <c r="DO186" s="273">
        <v>30</v>
      </c>
      <c r="DP186" s="273"/>
      <c r="DQ186" s="273"/>
      <c r="DR186" s="273"/>
      <c r="DS186" s="273">
        <v>31</v>
      </c>
      <c r="DT186" s="273"/>
      <c r="DU186" s="273"/>
      <c r="DV186" s="273"/>
      <c r="DW186" s="269"/>
      <c r="DX186" s="270"/>
      <c r="DY186" s="6"/>
      <c r="DZ186" s="6"/>
      <c r="EA186" s="6"/>
      <c r="EB186" s="6"/>
    </row>
    <row r="187" spans="1:139" ht="15.75" thickBot="1" x14ac:dyDescent="0.3">
      <c r="A187" s="290"/>
      <c r="B187" s="276"/>
      <c r="C187" s="274" t="s">
        <v>8</v>
      </c>
      <c r="D187" s="274"/>
      <c r="E187" s="275" t="s">
        <v>9</v>
      </c>
      <c r="F187" s="275"/>
      <c r="G187" s="274" t="s">
        <v>8</v>
      </c>
      <c r="H187" s="274"/>
      <c r="I187" s="275" t="s">
        <v>9</v>
      </c>
      <c r="J187" s="275"/>
      <c r="K187" s="274" t="s">
        <v>8</v>
      </c>
      <c r="L187" s="274"/>
      <c r="M187" s="275" t="s">
        <v>9</v>
      </c>
      <c r="N187" s="275"/>
      <c r="O187" s="274" t="s">
        <v>8</v>
      </c>
      <c r="P187" s="274"/>
      <c r="Q187" s="275" t="s">
        <v>9</v>
      </c>
      <c r="R187" s="275"/>
      <c r="S187" s="274" t="s">
        <v>8</v>
      </c>
      <c r="T187" s="274"/>
      <c r="U187" s="275" t="s">
        <v>9</v>
      </c>
      <c r="V187" s="275"/>
      <c r="W187" s="274" t="s">
        <v>8</v>
      </c>
      <c r="X187" s="274"/>
      <c r="Y187" s="275" t="s">
        <v>9</v>
      </c>
      <c r="Z187" s="275"/>
      <c r="AA187" s="274" t="s">
        <v>8</v>
      </c>
      <c r="AB187" s="274"/>
      <c r="AC187" s="275" t="s">
        <v>9</v>
      </c>
      <c r="AD187" s="275"/>
      <c r="AE187" s="274" t="s">
        <v>8</v>
      </c>
      <c r="AF187" s="274"/>
      <c r="AG187" s="275" t="s">
        <v>9</v>
      </c>
      <c r="AH187" s="275"/>
      <c r="AI187" s="274" t="s">
        <v>8</v>
      </c>
      <c r="AJ187" s="274"/>
      <c r="AK187" s="275" t="s">
        <v>9</v>
      </c>
      <c r="AL187" s="275"/>
      <c r="AM187" s="274" t="s">
        <v>8</v>
      </c>
      <c r="AN187" s="274"/>
      <c r="AO187" s="275" t="s">
        <v>9</v>
      </c>
      <c r="AP187" s="275"/>
      <c r="AQ187" s="274" t="s">
        <v>8</v>
      </c>
      <c r="AR187" s="274"/>
      <c r="AS187" s="275" t="s">
        <v>9</v>
      </c>
      <c r="AT187" s="275"/>
      <c r="AU187" s="274" t="s">
        <v>8</v>
      </c>
      <c r="AV187" s="274"/>
      <c r="AW187" s="275" t="s">
        <v>9</v>
      </c>
      <c r="AX187" s="275"/>
      <c r="AY187" s="274" t="s">
        <v>8</v>
      </c>
      <c r="AZ187" s="274"/>
      <c r="BA187" s="275" t="s">
        <v>9</v>
      </c>
      <c r="BB187" s="275"/>
      <c r="BC187" s="274" t="s">
        <v>8</v>
      </c>
      <c r="BD187" s="274"/>
      <c r="BE187" s="275" t="s">
        <v>9</v>
      </c>
      <c r="BF187" s="275"/>
      <c r="BG187" s="274" t="s">
        <v>8</v>
      </c>
      <c r="BH187" s="274"/>
      <c r="BI187" s="275" t="s">
        <v>9</v>
      </c>
      <c r="BJ187" s="275"/>
      <c r="BK187" s="274" t="s">
        <v>8</v>
      </c>
      <c r="BL187" s="274"/>
      <c r="BM187" s="275" t="s">
        <v>9</v>
      </c>
      <c r="BN187" s="275"/>
      <c r="BO187" s="274" t="s">
        <v>8</v>
      </c>
      <c r="BP187" s="274"/>
      <c r="BQ187" s="275" t="s">
        <v>9</v>
      </c>
      <c r="BR187" s="275"/>
      <c r="BS187" s="274" t="s">
        <v>8</v>
      </c>
      <c r="BT187" s="274"/>
      <c r="BU187" s="275" t="s">
        <v>9</v>
      </c>
      <c r="BV187" s="275"/>
      <c r="BW187" s="274" t="s">
        <v>8</v>
      </c>
      <c r="BX187" s="274"/>
      <c r="BY187" s="275" t="s">
        <v>9</v>
      </c>
      <c r="BZ187" s="275"/>
      <c r="CA187" s="274" t="s">
        <v>8</v>
      </c>
      <c r="CB187" s="274"/>
      <c r="CC187" s="275" t="s">
        <v>9</v>
      </c>
      <c r="CD187" s="275"/>
      <c r="CE187" s="274" t="s">
        <v>8</v>
      </c>
      <c r="CF187" s="274"/>
      <c r="CG187" s="275" t="s">
        <v>9</v>
      </c>
      <c r="CH187" s="275"/>
      <c r="CI187" s="274" t="s">
        <v>8</v>
      </c>
      <c r="CJ187" s="274"/>
      <c r="CK187" s="275" t="s">
        <v>9</v>
      </c>
      <c r="CL187" s="275"/>
      <c r="CM187" s="274" t="s">
        <v>8</v>
      </c>
      <c r="CN187" s="274"/>
      <c r="CO187" s="275" t="s">
        <v>9</v>
      </c>
      <c r="CP187" s="275"/>
      <c r="CQ187" s="274" t="s">
        <v>8</v>
      </c>
      <c r="CR187" s="274"/>
      <c r="CS187" s="275" t="s">
        <v>9</v>
      </c>
      <c r="CT187" s="275"/>
      <c r="CU187" s="274" t="s">
        <v>8</v>
      </c>
      <c r="CV187" s="274"/>
      <c r="CW187" s="275" t="s">
        <v>9</v>
      </c>
      <c r="CX187" s="275"/>
      <c r="CY187" s="274" t="s">
        <v>8</v>
      </c>
      <c r="CZ187" s="274"/>
      <c r="DA187" s="275" t="s">
        <v>9</v>
      </c>
      <c r="DB187" s="275"/>
      <c r="DC187" s="274" t="s">
        <v>8</v>
      </c>
      <c r="DD187" s="274"/>
      <c r="DE187" s="275" t="s">
        <v>9</v>
      </c>
      <c r="DF187" s="275"/>
      <c r="DG187" s="274" t="s">
        <v>8</v>
      </c>
      <c r="DH187" s="274"/>
      <c r="DI187" s="275" t="s">
        <v>9</v>
      </c>
      <c r="DJ187" s="275"/>
      <c r="DK187" s="274" t="s">
        <v>8</v>
      </c>
      <c r="DL187" s="274"/>
      <c r="DM187" s="275" t="s">
        <v>9</v>
      </c>
      <c r="DN187" s="275"/>
      <c r="DO187" s="274" t="s">
        <v>8</v>
      </c>
      <c r="DP187" s="274"/>
      <c r="DQ187" s="275" t="s">
        <v>9</v>
      </c>
      <c r="DR187" s="275"/>
      <c r="DS187" s="274" t="s">
        <v>8</v>
      </c>
      <c r="DT187" s="274"/>
      <c r="DU187" s="275" t="s">
        <v>9</v>
      </c>
      <c r="DV187" s="275"/>
      <c r="DW187" s="271"/>
      <c r="DX187" s="272"/>
      <c r="DY187" s="48"/>
      <c r="DZ187" s="48"/>
      <c r="EA187" s="48"/>
      <c r="EB187" s="48"/>
    </row>
    <row r="188" spans="1:139" ht="27" thickBot="1" x14ac:dyDescent="0.3">
      <c r="A188" s="290"/>
      <c r="B188" s="276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  <c r="E1" s="2"/>
      <c r="F1" s="2"/>
      <c r="G1" s="2"/>
      <c r="H1" s="2"/>
    </row>
    <row r="2" spans="1:8" x14ac:dyDescent="0.25">
      <c r="A2" s="247" t="s">
        <v>2</v>
      </c>
      <c r="B2" s="247"/>
      <c r="C2" s="247"/>
      <c r="D2" s="247"/>
      <c r="E2" s="1"/>
      <c r="F2" s="1"/>
      <c r="G2" s="1"/>
      <c r="H2" s="1"/>
    </row>
    <row r="3" spans="1:8" x14ac:dyDescent="0.25">
      <c r="A3" s="303" t="s">
        <v>83</v>
      </c>
      <c r="B3" s="303"/>
      <c r="C3" s="303"/>
      <c r="D3" s="303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OCTUBRE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90" t="s">
        <v>5</v>
      </c>
      <c r="B6" s="276" t="s">
        <v>65</v>
      </c>
      <c r="C6" s="267" t="s">
        <v>80</v>
      </c>
      <c r="D6" s="268"/>
      <c r="E6" s="116"/>
      <c r="F6" s="116"/>
      <c r="G6" s="116"/>
      <c r="H6" s="116"/>
    </row>
    <row r="7" spans="1:8" ht="15.75" thickBot="1" x14ac:dyDescent="0.3">
      <c r="A7" s="290"/>
      <c r="B7" s="276"/>
      <c r="C7" s="269"/>
      <c r="D7" s="270"/>
      <c r="E7" s="6"/>
      <c r="F7" s="6"/>
      <c r="G7" s="6"/>
      <c r="H7" s="6"/>
    </row>
    <row r="8" spans="1:8" ht="15.75" thickBot="1" x14ac:dyDescent="0.3">
      <c r="A8" s="290"/>
      <c r="B8" s="276"/>
      <c r="C8" s="271"/>
      <c r="D8" s="272"/>
      <c r="E8" s="48"/>
      <c r="F8" s="48"/>
      <c r="G8" s="48"/>
      <c r="H8" s="48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133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134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135</v>
      </c>
      <c r="B18" s="10" t="s">
        <v>66</v>
      </c>
      <c r="C18" s="59">
        <f>'NO PELIGROSOS  SEDE HOSPTAL'!DW17</f>
        <v>142</v>
      </c>
      <c r="D18" s="60">
        <f>'NO PELIGROSOS  SEDE HOSPTAL'!DX17</f>
        <v>85.999999999999972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28</v>
      </c>
      <c r="D19" s="62">
        <f>'NO PELIGROSOS  SEDE HOSPTAL'!DX18</f>
        <v>12.100000000000001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5" t="s">
        <v>137</v>
      </c>
      <c r="B22" s="10" t="s">
        <v>66</v>
      </c>
      <c r="C22" s="80">
        <f>'NO PELIGROSOS  SEDE HOSPTAL'!DW21</f>
        <v>129</v>
      </c>
      <c r="D22" s="81">
        <f>'NO PELIGROSOS  SEDE HOSPTAL'!DX21</f>
        <v>66.5</v>
      </c>
      <c r="E22" s="119"/>
      <c r="F22" s="119"/>
      <c r="G22" s="119"/>
      <c r="H22" s="119"/>
    </row>
    <row r="23" spans="1:8" ht="22.5" customHeight="1" thickBot="1" x14ac:dyDescent="0.3">
      <c r="A23" s="315"/>
      <c r="B23" s="15" t="s">
        <v>67</v>
      </c>
      <c r="C23" s="65">
        <f>'NO PELIGROSOS  SEDE HOSPTAL'!DW22</f>
        <v>24</v>
      </c>
      <c r="D23" s="66">
        <f>'NO PELIGROSOS  SEDE HOSPTAL'!DX22</f>
        <v>7.6</v>
      </c>
      <c r="E23" s="119"/>
      <c r="F23" s="119"/>
      <c r="G23" s="119"/>
      <c r="H23" s="119"/>
    </row>
    <row r="24" spans="1:8" ht="22.5" customHeight="1" thickBot="1" x14ac:dyDescent="0.3">
      <c r="A24" s="315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5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592</v>
      </c>
      <c r="D30" s="60">
        <f>'NO PELIGROSOS  SEDE HOSPTAL'!DX29</f>
        <v>525.20000000000005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97</v>
      </c>
      <c r="D31" s="62">
        <f>'NO PELIGROSOS  SEDE HOSPTAL'!DX30</f>
        <v>41.299999999999983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627</v>
      </c>
      <c r="D34" s="60">
        <f>'NO PELIGROSOS  SEDE HOSPTAL'!DX33</f>
        <v>383.1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98</v>
      </c>
      <c r="D35" s="62">
        <f>'NO PELIGROSOS  SEDE HOSPTAL'!DX34</f>
        <v>38.299999999999997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963</v>
      </c>
      <c r="D38" s="145">
        <f>'NO PELIGROSOS  SEDE HOSPTAL'!DX37</f>
        <v>445.4000000000002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28</v>
      </c>
      <c r="D39" s="66">
        <f>'NO PELIGROSOS  SEDE HOSPTAL'!DX38</f>
        <v>13.940000000000001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7" t="s">
        <v>0</v>
      </c>
      <c r="B47" s="247"/>
      <c r="C47" s="247"/>
      <c r="D47" s="247"/>
      <c r="E47" s="2"/>
      <c r="F47" s="2"/>
      <c r="G47" s="2"/>
      <c r="H47" s="2"/>
    </row>
    <row r="48" spans="1:8" x14ac:dyDescent="0.25">
      <c r="A48" s="247" t="s">
        <v>2</v>
      </c>
      <c r="B48" s="247"/>
      <c r="C48" s="247"/>
      <c r="D48" s="247"/>
      <c r="E48" s="1"/>
      <c r="F48" s="1"/>
      <c r="G48" s="1"/>
      <c r="H48" s="1"/>
    </row>
    <row r="49" spans="1:13" x14ac:dyDescent="0.25">
      <c r="A49" s="303" t="s">
        <v>83</v>
      </c>
      <c r="B49" s="303"/>
      <c r="C49" s="303"/>
      <c r="D49" s="303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OCTUBRE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90" t="s">
        <v>5</v>
      </c>
      <c r="B52" s="276" t="s">
        <v>65</v>
      </c>
      <c r="C52" s="267" t="s">
        <v>80</v>
      </c>
      <c r="D52" s="268"/>
      <c r="E52" s="116"/>
      <c r="F52" s="116"/>
      <c r="G52" s="116"/>
      <c r="H52" s="116"/>
    </row>
    <row r="53" spans="1:13" ht="15.75" thickBot="1" x14ac:dyDescent="0.3">
      <c r="A53" s="290"/>
      <c r="B53" s="276"/>
      <c r="C53" s="269"/>
      <c r="D53" s="270"/>
      <c r="E53" s="6"/>
      <c r="F53" s="6"/>
      <c r="G53" s="6"/>
      <c r="H53" s="6"/>
    </row>
    <row r="54" spans="1:13" ht="15.75" thickBot="1" x14ac:dyDescent="0.3">
      <c r="A54" s="290"/>
      <c r="B54" s="276"/>
      <c r="C54" s="271"/>
      <c r="D54" s="272"/>
      <c r="E54" s="48"/>
      <c r="F54" s="48"/>
      <c r="G54" s="48"/>
      <c r="H54" s="48"/>
    </row>
    <row r="55" spans="1:13" ht="27" thickBot="1" x14ac:dyDescent="0.3">
      <c r="A55" s="290"/>
      <c r="B55" s="276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396</v>
      </c>
      <c r="D56" s="108">
        <f>'NO PELIGROSOS  SEDE HOSPTAL'!DX54</f>
        <v>226.10000000000002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31</v>
      </c>
      <c r="D57" s="62">
        <f>'NO PELIGROSOS  SEDE HOSPTAL'!DX55</f>
        <v>13.4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22</v>
      </c>
      <c r="D60" s="60">
        <f>'NO PELIGROSOS  SEDE HOSPTAL'!DX58</f>
        <v>9.9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6" t="s">
        <v>75</v>
      </c>
      <c r="B64" s="10" t="s">
        <v>66</v>
      </c>
      <c r="C64" s="59">
        <f>'NO PELIGROSOS  SEDE HOSPTAL'!DW62</f>
        <v>187</v>
      </c>
      <c r="D64" s="60">
        <f>'NO PELIGROSOS  SEDE HOSPTAL'!DX62</f>
        <v>91.6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7"/>
      <c r="B65" s="15" t="s">
        <v>67</v>
      </c>
      <c r="C65" s="61">
        <f>'NO PELIGROSOS  SEDE HOSPTAL'!DW63</f>
        <v>33</v>
      </c>
      <c r="D65" s="62">
        <f>'NO PELIGROSOS  SEDE HOSPTAL'!DX63</f>
        <v>48.499999999999986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7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7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33</v>
      </c>
      <c r="D68" s="81">
        <f>'NO PELIGROSOS  SEDE HOSPTAL'!DX66</f>
        <v>20.200000000000003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4</v>
      </c>
      <c r="D72" s="81">
        <f>'NO PELIGROSOS  SEDE HOSPTAL'!DX70</f>
        <v>2.2000000000000002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24</v>
      </c>
      <c r="D76" s="60">
        <f>'NO PELIGROSOS  SEDE HOSPTAL'!DX74</f>
        <v>15.4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13</v>
      </c>
      <c r="D77" s="62">
        <f>'NO PELIGROSOS  SEDE HOSPTAL'!DX75</f>
        <v>4.5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107</v>
      </c>
      <c r="D80" s="60">
        <f>'NO PELIGROSOS  SEDE HOSPTAL'!DX78</f>
        <v>69.3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53</v>
      </c>
      <c r="D81" s="62">
        <f>'NO PELIGROSOS  SEDE HOSPTAL'!DX79</f>
        <v>22.100000000000005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7" t="s">
        <v>0</v>
      </c>
      <c r="B93" s="247"/>
      <c r="C93" s="247"/>
      <c r="D93" s="247"/>
      <c r="E93" s="2"/>
      <c r="F93" s="2"/>
      <c r="G93" s="2"/>
      <c r="H93" s="2"/>
    </row>
    <row r="94" spans="1:8" x14ac:dyDescent="0.25">
      <c r="A94" s="247" t="s">
        <v>2</v>
      </c>
      <c r="B94" s="247"/>
      <c r="C94" s="247"/>
      <c r="D94" s="247"/>
      <c r="E94" s="1"/>
      <c r="F94" s="1"/>
      <c r="G94" s="1"/>
      <c r="H94" s="1"/>
    </row>
    <row r="95" spans="1:8" x14ac:dyDescent="0.25">
      <c r="A95" s="303" t="s">
        <v>83</v>
      </c>
      <c r="B95" s="303"/>
      <c r="C95" s="303"/>
      <c r="D95" s="303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OCTUBRE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90" t="s">
        <v>5</v>
      </c>
      <c r="B98" s="276" t="s">
        <v>65</v>
      </c>
      <c r="C98" s="267" t="s">
        <v>80</v>
      </c>
      <c r="D98" s="268"/>
      <c r="E98" s="116"/>
      <c r="F98" s="116"/>
      <c r="G98" s="116"/>
      <c r="H98" s="116"/>
    </row>
    <row r="99" spans="1:17" ht="15.75" thickBot="1" x14ac:dyDescent="0.3">
      <c r="A99" s="290"/>
      <c r="B99" s="276"/>
      <c r="C99" s="269"/>
      <c r="D99" s="270"/>
      <c r="E99" s="6"/>
      <c r="F99" s="6"/>
      <c r="G99" s="6"/>
      <c r="H99" s="6"/>
    </row>
    <row r="100" spans="1:17" ht="15.75" thickBot="1" x14ac:dyDescent="0.3">
      <c r="A100" s="290"/>
      <c r="B100" s="276"/>
      <c r="C100" s="271"/>
      <c r="D100" s="272"/>
      <c r="E100" s="48"/>
      <c r="F100" s="48"/>
      <c r="G100" s="48"/>
      <c r="H100" s="48"/>
    </row>
    <row r="101" spans="1:17" ht="27" thickBot="1" x14ac:dyDescent="0.3">
      <c r="A101" s="290"/>
      <c r="B101" s="276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363</v>
      </c>
      <c r="D106" s="148">
        <f>'NO PELIGROSOS  SEDE HOSPTAL'!DX103</f>
        <v>194.60000000000002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55</v>
      </c>
      <c r="D107" s="149">
        <f>'NO PELIGROSOS  SEDE HOSPTAL'!DX104</f>
        <v>30.199999999999996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340</v>
      </c>
      <c r="D110" s="148">
        <f>'NO PELIGROSOS  SEDE HOSPTAL'!DX107</f>
        <v>347.60000000000014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871</v>
      </c>
      <c r="D114" s="148">
        <f>'NO PELIGROSOS  SEDE HOSPTAL'!DX111</f>
        <v>320.19999999999993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11</v>
      </c>
      <c r="D115" s="149">
        <f>'NO PELIGROSOS  SEDE HOSPTAL'!DX112</f>
        <v>5.2000000000000011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278</v>
      </c>
      <c r="D118" s="148">
        <f>'NO PELIGROSOS  SEDE HOSPTAL'!DX115</f>
        <v>153.40000000000003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20</v>
      </c>
      <c r="D119" s="149">
        <f>'NO PELIGROSOS  SEDE HOSPTAL'!DX116</f>
        <v>13.9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62</v>
      </c>
      <c r="D122" s="148">
        <f>'NO PELIGROSOS  SEDE HOSPTAL'!DX119</f>
        <v>20.200000000000003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471</v>
      </c>
      <c r="D126" s="148">
        <f>'NO PELIGROSOS  SEDE HOSPTAL'!DX123</f>
        <v>215.4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26</v>
      </c>
      <c r="D127" s="149">
        <f>'NO PELIGROSOS  SEDE HOSPTAL'!DX124</f>
        <v>12.100000000000003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139</v>
      </c>
      <c r="D130" s="148">
        <f>'NO PELIGROSOS  SEDE HOSPTAL'!DX127</f>
        <v>71.499999999999986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54</v>
      </c>
      <c r="D131" s="149">
        <f>'NO PELIGROSOS  SEDE HOSPTAL'!DX128</f>
        <v>23.500000000000004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7" t="s">
        <v>0</v>
      </c>
      <c r="B139" s="247"/>
      <c r="C139" s="247"/>
      <c r="D139" s="247"/>
      <c r="E139" s="2"/>
      <c r="F139" s="2"/>
      <c r="G139" s="2"/>
      <c r="H139" s="2"/>
    </row>
    <row r="140" spans="1:17" x14ac:dyDescent="0.25">
      <c r="A140" s="247" t="s">
        <v>2</v>
      </c>
      <c r="B140" s="247"/>
      <c r="C140" s="247"/>
      <c r="D140" s="247"/>
      <c r="E140" s="1"/>
      <c r="F140" s="1"/>
      <c r="G140" s="1"/>
      <c r="H140" s="1"/>
    </row>
    <row r="141" spans="1:17" x14ac:dyDescent="0.25">
      <c r="A141" s="303" t="s">
        <v>83</v>
      </c>
      <c r="B141" s="303"/>
      <c r="C141" s="303"/>
      <c r="D141" s="303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OCTUBRE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90" t="s">
        <v>5</v>
      </c>
      <c r="B144" s="276" t="s">
        <v>65</v>
      </c>
      <c r="C144" s="267" t="s">
        <v>80</v>
      </c>
      <c r="D144" s="268"/>
      <c r="E144" s="116"/>
      <c r="F144" s="116"/>
      <c r="G144" s="116"/>
      <c r="H144" s="116"/>
    </row>
    <row r="145" spans="1:22" ht="15.75" thickBot="1" x14ac:dyDescent="0.3">
      <c r="A145" s="290"/>
      <c r="B145" s="276"/>
      <c r="C145" s="269"/>
      <c r="D145" s="270"/>
      <c r="E145" s="6"/>
      <c r="F145" s="6"/>
      <c r="G145" s="6"/>
      <c r="H145" s="6"/>
    </row>
    <row r="146" spans="1:22" ht="15.75" thickBot="1" x14ac:dyDescent="0.3">
      <c r="A146" s="290"/>
      <c r="B146" s="276"/>
      <c r="C146" s="271"/>
      <c r="D146" s="272"/>
      <c r="E146" s="48"/>
      <c r="F146" s="48"/>
      <c r="G146" s="48"/>
      <c r="H146" s="48"/>
    </row>
    <row r="147" spans="1:22" ht="27" thickBot="1" x14ac:dyDescent="0.3">
      <c r="A147" s="290"/>
      <c r="B147" s="276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426</v>
      </c>
      <c r="D148" s="148">
        <f>'NO PELIGROSOS  SEDE HOSPTAL'!DX144</f>
        <v>262.69999999999993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118</v>
      </c>
      <c r="D149" s="149">
        <f>'NO PELIGROSOS  SEDE HOSPTAL'!DX145</f>
        <v>80.600000000000009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422</v>
      </c>
      <c r="D152" s="148">
        <f>'NO PELIGROSOS  SEDE HOSPTAL'!DX148</f>
        <v>234.6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41</v>
      </c>
      <c r="D153" s="149">
        <f>'NO PELIGROSOS  SEDE HOSPTAL'!DX149</f>
        <v>19.500000000000004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28.200000000000003</v>
      </c>
      <c r="D160" s="148">
        <f>'NO PELIGROSOS  SEDE HOSPTAL'!DX156</f>
        <v>18.400000000000002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31.8</v>
      </c>
      <c r="D164" s="148">
        <f>'NO PELIGROSOS  SEDE HOSPTAL'!DX160</f>
        <v>21.6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26.599999999999998</v>
      </c>
      <c r="D165" s="149">
        <f>'NO PELIGROSOS  SEDE HOSPTAL'!DX161</f>
        <v>12.899999999999997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7" t="s">
        <v>0</v>
      </c>
      <c r="B185" s="247"/>
      <c r="C185" s="247"/>
      <c r="D185" s="247"/>
      <c r="E185" s="2"/>
      <c r="F185" s="2"/>
      <c r="G185" s="2"/>
      <c r="H185" s="2"/>
    </row>
    <row r="186" spans="1:8" x14ac:dyDescent="0.25">
      <c r="A186" s="247" t="s">
        <v>2</v>
      </c>
      <c r="B186" s="247"/>
      <c r="C186" s="247"/>
      <c r="D186" s="247"/>
      <c r="E186" s="1"/>
      <c r="F186" s="1"/>
      <c r="G186" s="1"/>
      <c r="H186" s="1"/>
    </row>
    <row r="187" spans="1:8" x14ac:dyDescent="0.25">
      <c r="A187" s="303" t="s">
        <v>83</v>
      </c>
      <c r="B187" s="303"/>
      <c r="C187" s="303"/>
      <c r="D187" s="303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OCTUBRE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90" t="s">
        <v>5</v>
      </c>
      <c r="B190" s="276" t="s">
        <v>65</v>
      </c>
      <c r="C190" s="267" t="s">
        <v>80</v>
      </c>
      <c r="D190" s="268"/>
      <c r="E190" s="116"/>
      <c r="F190" s="116"/>
      <c r="G190" s="116"/>
      <c r="H190" s="116"/>
    </row>
    <row r="191" spans="1:8" ht="15.75" thickBot="1" x14ac:dyDescent="0.3">
      <c r="A191" s="290"/>
      <c r="B191" s="276"/>
      <c r="C191" s="269"/>
      <c r="D191" s="270"/>
      <c r="E191" s="6"/>
      <c r="F191" s="6"/>
      <c r="G191" s="6"/>
      <c r="H191" s="6"/>
    </row>
    <row r="192" spans="1:8" ht="15.75" thickBot="1" x14ac:dyDescent="0.3">
      <c r="A192" s="290"/>
      <c r="B192" s="276"/>
      <c r="C192" s="271"/>
      <c r="D192" s="272"/>
      <c r="E192" s="48"/>
      <c r="F192" s="48"/>
      <c r="G192" s="48"/>
      <c r="H192" s="48"/>
    </row>
    <row r="193" spans="1:15" ht="27" thickBot="1" x14ac:dyDescent="0.3">
      <c r="A193" s="290"/>
      <c r="B193" s="276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7" t="s">
        <v>0</v>
      </c>
      <c r="B215" s="247"/>
      <c r="C215" s="247"/>
      <c r="D215" s="247"/>
    </row>
    <row r="216" spans="1:15" x14ac:dyDescent="0.25">
      <c r="A216" s="247" t="s">
        <v>2</v>
      </c>
      <c r="B216" s="247"/>
      <c r="C216" s="247"/>
      <c r="D216" s="247"/>
    </row>
    <row r="217" spans="1:15" x14ac:dyDescent="0.25">
      <c r="A217" s="303" t="s">
        <v>83</v>
      </c>
      <c r="B217" s="303"/>
      <c r="C217" s="303"/>
      <c r="D217" s="303"/>
    </row>
    <row r="218" spans="1:15" x14ac:dyDescent="0.25">
      <c r="A218" s="4" t="s">
        <v>3</v>
      </c>
      <c r="B218" s="114" t="str">
        <f>B4</f>
        <v>OCTUBRE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302" t="s">
        <v>84</v>
      </c>
      <c r="B220" s="276" t="s">
        <v>65</v>
      </c>
      <c r="C220" s="267" t="s">
        <v>80</v>
      </c>
      <c r="D220" s="268"/>
    </row>
    <row r="221" spans="1:15" ht="15.75" customHeight="1" thickBot="1" x14ac:dyDescent="0.3">
      <c r="A221" s="285"/>
      <c r="B221" s="276"/>
      <c r="C221" s="269"/>
      <c r="D221" s="270"/>
    </row>
    <row r="222" spans="1:15" ht="15.75" customHeight="1" thickBot="1" x14ac:dyDescent="0.3">
      <c r="A222" s="285"/>
      <c r="B222" s="276"/>
      <c r="C222" s="271"/>
      <c r="D222" s="272"/>
    </row>
    <row r="223" spans="1:15" ht="27" thickBot="1" x14ac:dyDescent="0.3">
      <c r="A223" s="285"/>
      <c r="B223" s="276"/>
      <c r="C223" s="57" t="s">
        <v>10</v>
      </c>
      <c r="D223" s="58" t="s">
        <v>11</v>
      </c>
    </row>
    <row r="224" spans="1:15" x14ac:dyDescent="0.25">
      <c r="A224" s="28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6658</v>
      </c>
      <c r="D224" s="108">
        <f>D10+D14+D18+D22+D26+D30+D34+D38+D56+D60+D64+D68+D72+D76+D80+D84+D102+D106+D110+D114+D118+D122+D126+D130+D148+D152+D156+D160+D164+D168+D172+D176+D194+D198+D202+D206+D210</f>
        <v>3801.1</v>
      </c>
    </row>
    <row r="225" spans="1:4" x14ac:dyDescent="0.25">
      <c r="A225" s="28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756.6</v>
      </c>
      <c r="D225" s="149">
        <f>SUM(D11+D15+D19+D23+D27+D31+D35+D39+D57+D61+D65+D69+D73+D77+D81+D85+D103+D107+D111+D115+D119+D123+D127+D131+D149+D153+D157+D161+D165+D169+D173+D177+D195+D199+D203+D207+D211)</f>
        <v>399.64</v>
      </c>
    </row>
    <row r="226" spans="1:4" x14ac:dyDescent="0.25">
      <c r="A226" s="28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8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300" t="s">
        <v>85</v>
      </c>
      <c r="B228" s="301"/>
      <c r="C228" s="106">
        <f>SUM(C224:C227)</f>
        <v>7414.6</v>
      </c>
      <c r="D228" s="107">
        <f>SUM(D224:D227)</f>
        <v>4200.74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82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98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x14ac:dyDescent="0.25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HOS'!D28</f>
        <v>11111</v>
      </c>
    </row>
    <row r="8" spans="1:23" x14ac:dyDescent="0.25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HOS'!D29</f>
        <v>6541.06</v>
      </c>
      <c r="V8" s="3">
        <v>49.57</v>
      </c>
    </row>
    <row r="9" spans="1:23" x14ac:dyDescent="0.25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HOS'!D30</f>
        <v>399.64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HOS'!D31</f>
        <v>3801.1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100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119</v>
      </c>
      <c r="N14" s="324"/>
    </row>
    <row r="15" spans="1:23" x14ac:dyDescent="0.25">
      <c r="A15" s="156" t="s">
        <v>106</v>
      </c>
      <c r="B15" s="157"/>
      <c r="C15" s="158" t="s">
        <v>103</v>
      </c>
      <c r="D15" s="318" t="s">
        <v>99</v>
      </c>
      <c r="E15" s="318"/>
      <c r="F15" s="159" t="s">
        <v>115</v>
      </c>
      <c r="G15" s="160">
        <f>M8</f>
        <v>6541.06</v>
      </c>
      <c r="H15" s="161" t="s">
        <v>113</v>
      </c>
      <c r="I15" s="160">
        <f>M7</f>
        <v>11111</v>
      </c>
      <c r="J15" s="157" t="s">
        <v>116</v>
      </c>
      <c r="K15" s="157" t="s">
        <v>114</v>
      </c>
      <c r="L15" s="162">
        <v>100</v>
      </c>
      <c r="M15" s="156">
        <f>(G15/I15)*100</f>
        <v>58.870128701287015</v>
      </c>
      <c r="N15" s="163" t="s">
        <v>117</v>
      </c>
    </row>
    <row r="16" spans="1:23" x14ac:dyDescent="0.25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75">
        <f>M9</f>
        <v>399.64</v>
      </c>
      <c r="H16" s="176" t="s">
        <v>113</v>
      </c>
      <c r="I16" s="175">
        <f>M7</f>
        <v>11111</v>
      </c>
      <c r="J16" s="177" t="s">
        <v>116</v>
      </c>
      <c r="K16" s="177" t="s">
        <v>114</v>
      </c>
      <c r="L16" s="178">
        <v>100</v>
      </c>
      <c r="M16" s="179">
        <f>(G16/I16)*L16</f>
        <v>3.5967959679596797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82">
        <f>M10</f>
        <v>3801.1</v>
      </c>
      <c r="H17" s="183" t="s">
        <v>113</v>
      </c>
      <c r="I17" s="182">
        <f>M7</f>
        <v>11111</v>
      </c>
      <c r="J17" s="184" t="s">
        <v>116</v>
      </c>
      <c r="K17" s="184" t="s">
        <v>114</v>
      </c>
      <c r="L17" s="185">
        <v>100</v>
      </c>
      <c r="M17" s="186">
        <f>(G17/I17)*L17</f>
        <v>34.21024210242102</v>
      </c>
      <c r="N17" s="187" t="s">
        <v>117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zoomScale="89" zoomScaleNormal="89" workbookViewId="0">
      <pane xSplit="2" ySplit="8" topLeftCell="DV9" activePane="bottomRight" state="frozen"/>
      <selection pane="topRight" activeCell="C1" sqref="C1"/>
      <selection pane="bottomLeft" activeCell="A9" sqref="A9"/>
      <selection pane="bottomRight" activeCell="DV9" sqref="DV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OCTUBRE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164</v>
      </c>
      <c r="B9" s="10" t="s">
        <v>12</v>
      </c>
      <c r="C9" s="10"/>
      <c r="D9" s="10"/>
      <c r="E9" s="10"/>
      <c r="F9" s="10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>
        <v>19</v>
      </c>
      <c r="AB9" s="11">
        <v>6</v>
      </c>
      <c r="AC9" s="12"/>
      <c r="AD9" s="11"/>
      <c r="AE9" s="10"/>
      <c r="AF9" s="11"/>
      <c r="AG9" s="10"/>
      <c r="AH9" s="11"/>
      <c r="AI9" s="12"/>
      <c r="AJ9" s="11"/>
      <c r="AK9" s="10"/>
      <c r="AL9" s="11"/>
      <c r="AM9" s="12"/>
      <c r="AN9" s="11"/>
      <c r="AO9" s="10"/>
      <c r="AP9" s="11"/>
      <c r="AQ9" s="12"/>
      <c r="AR9" s="11"/>
      <c r="AS9" s="10"/>
      <c r="AT9" s="11"/>
      <c r="AU9" s="12"/>
      <c r="AV9" s="11"/>
      <c r="AW9" s="10"/>
      <c r="AX9" s="11"/>
      <c r="AY9" s="12"/>
      <c r="AZ9" s="11"/>
      <c r="BA9" s="10"/>
      <c r="BB9" s="11"/>
      <c r="BC9" s="10">
        <v>14</v>
      </c>
      <c r="BD9" s="11">
        <v>4</v>
      </c>
      <c r="BE9" s="10"/>
      <c r="BF9" s="11"/>
      <c r="BG9" s="12"/>
      <c r="BH9" s="11"/>
      <c r="BI9" s="10"/>
      <c r="BJ9" s="11"/>
      <c r="BK9" s="12"/>
      <c r="BL9" s="11"/>
      <c r="BM9" s="10"/>
      <c r="BN9" s="11"/>
      <c r="BO9" s="12"/>
      <c r="BP9" s="11"/>
      <c r="BQ9" s="10"/>
      <c r="BR9" s="11"/>
      <c r="BS9" s="12"/>
      <c r="BT9" s="11"/>
      <c r="BU9" s="10"/>
      <c r="BV9" s="11"/>
      <c r="BW9" s="12"/>
      <c r="BX9" s="11"/>
      <c r="BY9" s="10"/>
      <c r="BZ9" s="11"/>
      <c r="CA9" s="10"/>
      <c r="CB9" s="11"/>
      <c r="CC9" s="10"/>
      <c r="CD9" s="11"/>
      <c r="CE9" s="12">
        <v>21</v>
      </c>
      <c r="CF9" s="11">
        <v>8.5</v>
      </c>
      <c r="CG9" s="10"/>
      <c r="CH9" s="11"/>
      <c r="CI9" s="12"/>
      <c r="CJ9" s="11"/>
      <c r="CK9" s="10"/>
      <c r="CL9" s="11"/>
      <c r="CM9" s="12"/>
      <c r="CN9" s="11"/>
      <c r="CO9" s="10"/>
      <c r="CP9" s="11"/>
      <c r="CQ9" s="12"/>
      <c r="CR9" s="11"/>
      <c r="CS9" s="10"/>
      <c r="CT9" s="11"/>
      <c r="CU9" s="12"/>
      <c r="CV9" s="11"/>
      <c r="CW9" s="10"/>
      <c r="CX9" s="11"/>
      <c r="CY9" s="10"/>
      <c r="CZ9" s="11"/>
      <c r="DA9" s="10"/>
      <c r="DB9" s="11"/>
      <c r="DC9" s="12"/>
      <c r="DD9" s="11"/>
      <c r="DE9" s="10"/>
      <c r="DF9" s="11"/>
      <c r="DG9" s="12">
        <v>14</v>
      </c>
      <c r="DH9" s="11">
        <v>6</v>
      </c>
      <c r="DI9" s="10"/>
      <c r="DJ9" s="11"/>
      <c r="DK9" s="12"/>
      <c r="DL9" s="11"/>
      <c r="DM9" s="10"/>
      <c r="DN9" s="11"/>
      <c r="DO9" s="12"/>
      <c r="DP9" s="11"/>
      <c r="DQ9" s="10"/>
      <c r="DR9" s="11"/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68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24.5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86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OCTUBRE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</v>
      </c>
      <c r="C6" s="267" t="s">
        <v>80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'PELIGROSOS SEDE CONSULTA EXT'!DW9</f>
        <v>68</v>
      </c>
      <c r="D10" s="60">
        <f>'PELIGROSOS SEDE CONSULTA EXT'!DX9</f>
        <v>24.5</v>
      </c>
    </row>
    <row r="11" spans="1:4" ht="22.5" customHeight="1" x14ac:dyDescent="0.25">
      <c r="A11" s="285"/>
      <c r="B11" s="15" t="s">
        <v>14</v>
      </c>
      <c r="C11" s="61">
        <f>'PELIGROSOS SEDE CONSULTA EXT'!DW10</f>
        <v>0</v>
      </c>
      <c r="D11" s="62">
        <f>'PELIGROSOS SEDE CONSULTA EXT'!DX10</f>
        <v>0</v>
      </c>
    </row>
    <row r="12" spans="1:4" ht="22.5" customHeight="1" x14ac:dyDescent="0.25">
      <c r="A12" s="28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8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8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300" t="s">
        <v>85</v>
      </c>
      <c r="B15" s="301"/>
      <c r="C15" s="106">
        <f>SUM(C10:C14)</f>
        <v>68</v>
      </c>
      <c r="D15" s="107">
        <f>SUM(D10:D14)</f>
        <v>24.5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2025-12-01T14:28:10Z</dcterms:modified>
</cp:coreProperties>
</file>