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SVP\2024\Planes de Acción-Decreto 612-2018\PACC 2024\"/>
    </mc:Choice>
  </mc:AlternateContent>
  <bookViews>
    <workbookView xWindow="-105" yWindow="-105" windowWidth="19425" windowHeight="10425"/>
  </bookViews>
  <sheets>
    <sheet name="Matriz General " sheetId="1" r:id="rId1"/>
    <sheet name="Matriz calificación impacto" sheetId="2" r:id="rId2"/>
    <sheet name="mImpacto" sheetId="3"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18" i="1" l="1"/>
  <c r="K17" i="1"/>
  <c r="K16" i="1"/>
  <c r="K15" i="1"/>
  <c r="K14" i="1"/>
  <c r="K13" i="1"/>
  <c r="K12" i="1"/>
  <c r="K11" i="1"/>
  <c r="K10" i="1"/>
  <c r="K9" i="1"/>
  <c r="K8" i="1"/>
  <c r="H19" i="1"/>
  <c r="H18" i="1"/>
  <c r="H17" i="1"/>
  <c r="H16" i="1"/>
  <c r="H15" i="1"/>
  <c r="H14" i="1"/>
  <c r="H13" i="1"/>
  <c r="H12" i="1"/>
  <c r="H11" i="1"/>
  <c r="H10" i="1"/>
  <c r="H9" i="1"/>
  <c r="R19" i="1"/>
  <c r="P19" i="1"/>
  <c r="S19" i="1"/>
  <c r="R18" i="1"/>
  <c r="P18" i="1"/>
  <c r="S18" i="1"/>
  <c r="R17" i="1"/>
  <c r="P17" i="1"/>
  <c r="S17" i="1"/>
  <c r="R16" i="1"/>
  <c r="P16" i="1"/>
  <c r="S16" i="1"/>
  <c r="R15" i="1"/>
  <c r="P15" i="1"/>
  <c r="S15" i="1"/>
  <c r="K19" i="1"/>
  <c r="M19" i="1"/>
  <c r="L19" i="1"/>
  <c r="M18" i="1"/>
  <c r="L18" i="1"/>
  <c r="M17" i="1"/>
  <c r="L17" i="1"/>
  <c r="M16" i="1"/>
  <c r="L16" i="1"/>
  <c r="M15" i="1"/>
  <c r="L15" i="1"/>
  <c r="I19" i="1"/>
  <c r="I18" i="1"/>
  <c r="I17" i="1"/>
  <c r="I16" i="1"/>
  <c r="I15" i="1"/>
  <c r="R14" i="1"/>
  <c r="P14" i="1"/>
  <c r="S14" i="1"/>
  <c r="M14" i="1"/>
  <c r="L14" i="1"/>
  <c r="I14" i="1"/>
  <c r="R13" i="1"/>
  <c r="P13" i="1"/>
  <c r="S13" i="1"/>
  <c r="M13" i="1"/>
  <c r="L13" i="1"/>
  <c r="I13" i="1"/>
  <c r="R12" i="1"/>
  <c r="P12" i="1"/>
  <c r="S12" i="1"/>
  <c r="M12" i="1"/>
  <c r="L12" i="1"/>
  <c r="I12" i="1"/>
  <c r="R11" i="1"/>
  <c r="P11" i="1"/>
  <c r="S11" i="1"/>
  <c r="M11" i="1"/>
  <c r="L11" i="1"/>
  <c r="I11" i="1"/>
  <c r="R10" i="1"/>
  <c r="P10" i="1"/>
  <c r="S10" i="1"/>
  <c r="M10" i="1"/>
  <c r="L10" i="1"/>
  <c r="I10" i="1"/>
  <c r="R9" i="1"/>
  <c r="P9" i="1"/>
  <c r="S9" i="1"/>
  <c r="P8" i="1"/>
  <c r="R8" i="1"/>
  <c r="S8" i="1"/>
  <c r="H8" i="1"/>
  <c r="M8" i="1" s="1"/>
  <c r="L8" i="1"/>
  <c r="I8" i="1"/>
  <c r="M9" i="1"/>
  <c r="I16" i="3"/>
  <c r="L9" i="1"/>
  <c r="I9" i="1"/>
  <c r="I23" i="2"/>
  <c r="H23" i="2"/>
</calcChain>
</file>

<file path=xl/comments1.xml><?xml version="1.0" encoding="utf-8"?>
<comments xmlns="http://schemas.openxmlformats.org/spreadsheetml/2006/main">
  <authors>
    <author>DELL</author>
  </authors>
  <commentList>
    <comment ref="V6" authorId="0" shapeId="0">
      <text>
        <r>
          <rPr>
            <b/>
            <sz val="9"/>
            <color indexed="81"/>
            <rFont val="Tahoma"/>
            <family val="2"/>
          </rPr>
          <t>DELL:</t>
        </r>
        <r>
          <rPr>
            <sz val="9"/>
            <color indexed="81"/>
            <rFont val="Tahoma"/>
            <family val="2"/>
          </rPr>
          <t xml:space="preserve">
Seguimiento oficiona control interno</t>
        </r>
      </text>
    </comment>
  </commentList>
</comments>
</file>

<file path=xl/sharedStrings.xml><?xml version="1.0" encoding="utf-8"?>
<sst xmlns="http://schemas.openxmlformats.org/spreadsheetml/2006/main" count="207" uniqueCount="173">
  <si>
    <t>CAUSA</t>
  </si>
  <si>
    <t>RIESGO</t>
  </si>
  <si>
    <t>CONSECUENCIA</t>
  </si>
  <si>
    <t>IDENTIFICACIÓN Y DESCRIPCIÓN DEL RIESGO</t>
  </si>
  <si>
    <t xml:space="preserve">No. </t>
  </si>
  <si>
    <t>Descripción</t>
  </si>
  <si>
    <t>ANALISIS DEL RIESGO</t>
  </si>
  <si>
    <t>RIESGO INHERENTE</t>
  </si>
  <si>
    <t xml:space="preserve">PROBABILIDAD </t>
  </si>
  <si>
    <t>IMPACTO</t>
  </si>
  <si>
    <t xml:space="preserve">VALORACION DEL RIESGO </t>
  </si>
  <si>
    <t>RIESGO RESIDUAL</t>
  </si>
  <si>
    <t xml:space="preserve">ZONA DE RIESGO </t>
  </si>
  <si>
    <t xml:space="preserve">CONTROL DEL RIESGO </t>
  </si>
  <si>
    <t>MONITOREO</t>
  </si>
  <si>
    <t>RESPONSABLE</t>
  </si>
  <si>
    <t>INDICADOR</t>
  </si>
  <si>
    <t>MAPA DE RIESGOS DE CORRUPCIÓN</t>
  </si>
  <si>
    <t>E.S.E HOSPITAL DEPARTAMENTAL SAN VICENTE DE PAUL GARZÓN-HUILA</t>
  </si>
  <si>
    <t>FECHA INICIO</t>
  </si>
  <si>
    <t>FECHA FIN</t>
  </si>
  <si>
    <t>SEGUIMIENTO/ ACCIONES AL CONTROL PROPUESTO</t>
  </si>
  <si>
    <t>Amiguismo, Clientelismo  y  Tráfico de Influencias</t>
  </si>
  <si>
    <t>1.Deficiente calidad del servicio prestado 
2.El personal no   cumple   con los requisitos y  experencia  requerida  en  el área  donde surge la necesidad 
3.Prestacion de servicios  sin   el cumplimiento  de requisitos</t>
  </si>
  <si>
    <t>NIVEL DEL RIESGO</t>
  </si>
  <si>
    <t>ZONA DE RIESGO INHERENTE</t>
  </si>
  <si>
    <t>PORCENTAJE</t>
  </si>
  <si>
    <t>CRITERIO DE IMPACTO</t>
  </si>
  <si>
    <t>PROBABILIDAD ( FRECUENCIA )</t>
  </si>
  <si>
    <t>NIVEL DE RIESGO</t>
  </si>
  <si>
    <t>PREGUNTA:
SI EL RIESGO DE CORRUPCIÓN SE MATERIALIZA PODRIA…</t>
  </si>
  <si>
    <t xml:space="preserve">RESPUESTA </t>
  </si>
  <si>
    <t>SI</t>
  </si>
  <si>
    <t xml:space="preserve">NO </t>
  </si>
  <si>
    <t xml:space="preserve"> ¿Afectar el grupo de funcionarios del proceso ?</t>
  </si>
  <si>
    <t xml:space="preserve"> ¿Afectar el cumplimiento de metas y objetivos de la dependencia ?</t>
  </si>
  <si>
    <t>¿Afectar el cumplimiento de la misión de la entidad ?</t>
  </si>
  <si>
    <t>¿Afectar el cumplimiento de la misión del setor al que pertenece la entidad ?</t>
  </si>
  <si>
    <t xml:space="preserve"> ¿Generar pérdida de confianza de la entidad, afectando su reputación ?</t>
  </si>
  <si>
    <t>¿Generar pérdida de recursos económicos ?</t>
  </si>
  <si>
    <t>¿Afectar la generación de los productos o la prestación de servicios ?</t>
  </si>
  <si>
    <t>¿Dar lugar al detrimento de calidad de vida de la comunidad por la pérdida del bien, servicios o recursos públicos ?</t>
  </si>
  <si>
    <t>¿ Generar pérdida de información de la entidad ?</t>
  </si>
  <si>
    <t>¿ Generar intervención de los órganos de control, de la Fiscalia u otro ente ?</t>
  </si>
  <si>
    <t>¿ Dar lugar a procesos sancionatorios ?</t>
  </si>
  <si>
    <t>¿ Dar lugar a procesos disciplinarios ?</t>
  </si>
  <si>
    <t>¿ Dar lugar a procesos fiscales ?</t>
  </si>
  <si>
    <t>¿ Dar lugar a procesos penales ?</t>
  </si>
  <si>
    <t>¿ Generar pérdida de credibilidad del sector ?</t>
  </si>
  <si>
    <t>¿ Ocasionar lesiones físicas o pérdida de vidas humanas ?</t>
  </si>
  <si>
    <t>¿ Afectar la imagen regional ?</t>
  </si>
  <si>
    <t>¿ Afectar la imagen nacional ?</t>
  </si>
  <si>
    <t>¿ Generar daño ambiental ?</t>
  </si>
  <si>
    <t>Responder afirmativamente de UNA a CINCO pregunta ( s ) genera un impacto MODERADO
Responder afirmativamente de SEIS a ONCE preguntas genera un impacto MAYOR.
Responder afirmativamente de DOCE a DIECINUEVE preguntas genera un impacto CATASTROFICO.</t>
  </si>
  <si>
    <t>MODERADO</t>
  </si>
  <si>
    <t>Genera medianas consecuencias sobre la entidad</t>
  </si>
  <si>
    <t>MAYOR</t>
  </si>
  <si>
    <t xml:space="preserve">Genera altas consecuencias sobre la entidad </t>
  </si>
  <si>
    <t>Leve</t>
  </si>
  <si>
    <t>Menor</t>
  </si>
  <si>
    <t>Mayor</t>
  </si>
  <si>
    <t>Muy Baja</t>
  </si>
  <si>
    <t>Baja</t>
  </si>
  <si>
    <t>Media</t>
  </si>
  <si>
    <t>Alta</t>
  </si>
  <si>
    <t>Muy Alta</t>
  </si>
  <si>
    <t>BAJO</t>
  </si>
  <si>
    <t>ALTO</t>
  </si>
  <si>
    <t>EXTREMO</t>
  </si>
  <si>
    <t>Moderado</t>
  </si>
  <si>
    <t>Catastrófico</t>
  </si>
  <si>
    <t>1 y 2</t>
  </si>
  <si>
    <t>EVIDENCIA DE LA ACCIÓN DE CONTROL</t>
  </si>
  <si>
    <t>Verificación cumplimiento de requisitos de la hoja de vida establecidos en el manual de funciones. Dar cumplimiento estricto a los requisitos para acceder al cargo ( aplicar lista de chequeo ), tanto para el personal que ingresa a la planta, de contrato y por Agremiación.</t>
  </si>
  <si>
    <t>TIPO DE CONTROL</t>
  </si>
  <si>
    <t>Número de listas de chequeo para contratación de personal validadas/ Total de personas que ingresan a la institución en un periodo de tiempo.</t>
  </si>
  <si>
    <t>TALENTO HUMANO</t>
  </si>
  <si>
    <t>Realizar    inventarios cuatrimestral  en almacén y Activos Fijos</t>
  </si>
  <si>
    <t>Número de inventarios de almacén y activos fijos realizados en el periodo de tiempo / Total de Inventarios de activos fijos y almacén programados</t>
  </si>
  <si>
    <t>ALMACEN/ ACTIVOS FIJOS</t>
  </si>
  <si>
    <t>Número de inventarios de Farmacia realizados en el periodo de tiempo / Total de Inventarios de Farmacia programados en el periodo de tiempo</t>
  </si>
  <si>
    <t xml:space="preserve">FARMACIA </t>
  </si>
  <si>
    <t xml:space="preserve">1. Divulgar   información   a   personal   no autorizado.
2. Funcionarios    con    bajos    estándares éticos.
3. Rotación de personal.
6. Extracción  de  información  sensible de la institución. 
7. Vulnerabilidad   de   la   Infraestructura tecnológica  o   de  los sistemas     de Información.
</t>
  </si>
  <si>
    <t>Trafico  de  influencias para   adjudicación   de contratos</t>
  </si>
  <si>
    <t xml:space="preserve">CONTRATACIÓN </t>
  </si>
  <si>
    <t>Formato de asistencia a capacitación, elaboración de estudios previos.</t>
  </si>
  <si>
    <t>1. Acciones legales y disciplinarias en contra de servidores públicos y la Entidad.</t>
  </si>
  <si>
    <t>1.Concentración de autoridad, exceso de poder o extralimitación de funciones.
2. Incumplimiento del manual de funciones y procedimientos y/o obligaciones contractuales</t>
  </si>
  <si>
    <t xml:space="preserve">Realizar capacitación y sensibilizaciones en el manejo adecuado de la información y documentación física como en el sistema de gestión documental </t>
  </si>
  <si>
    <t>(No de sensibilizaciones realizadas sobre Gestión documental/ No de sensibilizaciones programadas sobre gestión documental)*100</t>
  </si>
  <si>
    <t>GESTIÓN DOCUMENTAL</t>
  </si>
  <si>
    <t>1. No cumplimiento o desconocimiento de los tiempos  de  respuesta  establecidos  en  la norma.
2. Deficiencia en el  direccionamiento de las peticiones 
3.  Falta   de   control   en   el   manejo   de   las peticiones
3. Desconocimiento    de    los    procesos    y procedimientos</t>
  </si>
  <si>
    <t>Sanciones economicas, disciplinarias, mala  imagen institucional, perdida de confianza   en   la institucion</t>
  </si>
  <si>
    <t>Realizar seguimiento y trazabilidad a las peticiones, quejas, reclamos, sugerencias, denuncias. ( PQRSD )</t>
  </si>
  <si>
    <t>SIAU</t>
  </si>
  <si>
    <t>1. Manipulación   de   la   información   y   lo procesos de órdenes  de servicio y contratos.
2. No hay publicación  o existen fallas en la publicación de la información.
3. Omitir      condiciones      o      requisitos establecidos.
4. Conflicto de intereses.</t>
  </si>
  <si>
    <t>Contratar   suministros e  insumos   con proveedores  sin reconocimiento   en   el mercado   o   sin   estar habilitados legalmente.</t>
  </si>
  <si>
    <t>Sanciones por parte de las entidades de control.
Falta de transparencia en la públicación de la contratación.</t>
  </si>
  <si>
    <t>link de publicación mensual en pagina web institucional.</t>
  </si>
  <si>
    <t>Número de contratos y ordenes de servicio publicadas en pagina web / Total de contratos y ordenes  de servicios realizados en el mes.</t>
  </si>
  <si>
    <t>1. Baja cultura del control instituciónal
2. No realización de comités de autocontrol débil Supervisión.
3. Falta de compromiso con la Institución.
4. Falta de controles efectivos, evaluación y seguimiento de los procedimientos.
5. Falta  de profesionalismo  y competitividad del personal.
6. No    cumplimiento    a    los    procesos    y procedimientos.</t>
  </si>
  <si>
    <t>Falta de ética compromiso  y cultura del autocontrol en los colaboradores</t>
  </si>
  <si>
    <t xml:space="preserve">1. baja cultura de  autocontrol.
2. incumplimiento en las actividades de los procesos
3. Baja cultura en valores </t>
  </si>
  <si>
    <t>Formato de capacitación y sensibilización en fortalecimiento de cultura, etica y valores institucionales.</t>
  </si>
  <si>
    <t>(No de sensibilizaciones realizadas sobre código de integridad y valores/ No de sensibilizaciones programadas sobre código de integridad y valores l)*100</t>
  </si>
  <si>
    <t>CALIFICACIÓN</t>
  </si>
  <si>
    <t>FRECUENCIA</t>
  </si>
  <si>
    <t>MUY BAJA</t>
  </si>
  <si>
    <t>3 a 24</t>
  </si>
  <si>
    <t>BAJA</t>
  </si>
  <si>
    <t>25 a 500</t>
  </si>
  <si>
    <t>MEDIA</t>
  </si>
  <si>
    <t>501 a 5000</t>
  </si>
  <si>
    <t>MUY ALTO</t>
  </si>
  <si>
    <t>4 a 5</t>
  </si>
  <si>
    <t>6 a 11</t>
  </si>
  <si>
    <t>12 a 19</t>
  </si>
  <si>
    <t>LEVE</t>
  </si>
  <si>
    <t>MENOR</t>
  </si>
  <si>
    <t>CATASTROFICO</t>
  </si>
  <si>
    <t>GESTION  DE APOYO CORPORATIVO- TALENTO HUMANO</t>
  </si>
  <si>
    <t>NATURALEZA/MACRO PROCESO</t>
  </si>
  <si>
    <t xml:space="preserve">GESTIÓN DE APOYO CORPORATIVO/GESTION DE LA ATENCIÓN Y CUIDADO DE LA SALUD </t>
  </si>
  <si>
    <t>GESTION  DE APOYO CORPORATIVO- SISTEMAS</t>
  </si>
  <si>
    <t>GESTION  DE APOYO CORPORATIVO- CONTRATACIÓN</t>
  </si>
  <si>
    <t>GESTION DE APOYO CORPORATIVO/ GESTIÓN DOCUMENTAL</t>
  </si>
  <si>
    <t xml:space="preserve">GESTIÓN DE LA COMUNIDAD EN SALUD </t>
  </si>
  <si>
    <t>GESTIÓN DE APOYO CORPORATIVO/ CONTRATACIÓN</t>
  </si>
  <si>
    <t>GESTIÓN DE APOYO CORPORATIVO/ TALENTO HUMANO</t>
  </si>
  <si>
    <t>GESTION DE LA MEJORA CONTINUA</t>
  </si>
  <si>
    <t xml:space="preserve">TALENTO HUMANO
</t>
  </si>
  <si>
    <t>1.Utilización inadecuada     de la      información de la institución digital o sistematizada.</t>
  </si>
  <si>
    <t>Certificado aplicabilidad a las modalidades de selección.</t>
  </si>
  <si>
    <t>Publicación de contratos y ordenes de manera mensual en pagina web mes vencido.</t>
  </si>
  <si>
    <t xml:space="preserve">IMPACTO </t>
  </si>
  <si>
    <t xml:space="preserve">1. Contratación     de     personal     sin     perfil requerido para el desarrollo de actividades.
2. Favorecer  la  vinculación  de  funcionarios en     libre     nombramiento     y     remoción, provisionales  y  temporales  para  beneficio propio o de terceros debido      con las siguientes características: 
a) Participación  de  la  Junta  Directiva  del Sector Político.
b). Injerencia    de    parte    del    Gobierno departamental.
c) No planificación del personal a contratar
</t>
  </si>
  <si>
    <t xml:space="preserve">
1. Falta de seguridad en la bodega de insumos.
2. Fallas   en   el   Control   de   monitoreo   de cámaras e inventarios
4. No hay control de rotación de inventarios
5. Falta de control o  seguridad en  el manejo de  los  recursos  por  cada  responsable  de inventario
5. Descuido  por  parte  de los funcionarios encargados de almacénar los    bienes    en    la    bodega    o    en    las dependencias.
6. Fallas en los servicios de vigilancia
7. Salida   de   mercancía  y o  bienes    sin autorización de las áreas de dirección.
</t>
  </si>
  <si>
    <t>Perdida,  uso indebido,  o  deterioro de los  Bienes  , recursos,  o  Intereses Patrimoniales    de  la Institución.</t>
  </si>
  <si>
    <t>Uso y acceso indebido de la información para la   obtención   de   un beneficio.
Ocultar la información considerada pública para los usuarios.
Concentración de información de determinadas actividades o procesos en una persona.</t>
  </si>
  <si>
    <t>1. Suspensión  del proceso  de contratación.
2.  Deficiente ejecución del  contrato, sanciones.
3. Contratación de bienes o  servicios que no se requieren o no son necesarios.
4. Contratación de procesos sin el lleno de los requisitos</t>
  </si>
  <si>
    <t>Falsear, sustraer, ocultar y destruir documentación que afecte la memoria institucional y los objetivos de la E.S.e Hospital.</t>
  </si>
  <si>
    <t>Omitir,  retardar   o  no suministrar  oportunamente respuesta   a  las peticiones  respetuosas   de particulares   o   a solicitudes   de autoridades, así como retenerlas,  enviarlas a destinatario   diferente de aquel  a   quien corresponda  su conocimiento.</t>
  </si>
  <si>
    <t>Informes periódicos sobre trazabilidad de la información.</t>
  </si>
  <si>
    <t>Cobros asociados al trámite
Tráfico de influencias ( amiguismo, persona influyente )
Influencia de tramitadores</t>
  </si>
  <si>
    <t xml:space="preserve">1. Baja divulgación de los trámites de la E.S.E Hospital a los usuarios.
2. Poco conocimiento del sistema de trámites institucional.
3. Desactualiación de los trámites </t>
  </si>
  <si>
    <t xml:space="preserve">Mala imagen reputacional para la institución.
Desprestigio para la institución.
Mal servicio
</t>
  </si>
  <si>
    <t>Socializar los trámites y Otros procedimientos Administrativos de la E.S.E a los usuarios y a los colaboradores.</t>
  </si>
  <si>
    <t>(No de sensibilizaciones realizadas sobre trámites y OPAS/ No de sensibilizaciones programadas sobre trámites y OPAS l)*100</t>
  </si>
  <si>
    <t>Realizar seguimiento a la publicación de la información requerida por la Ley 1712 de 2014 ( Ley de Transparencia y acceso a la información).</t>
  </si>
  <si>
    <t>Realizar dos ( seguimientos ) de manera semestral a la pulicación de la información en página web requerida por la matriz de vigilancia de cumplimiento normativo de la Ley 1712 de 2014.</t>
  </si>
  <si>
    <t>Número de informes de seguimiento al cumplimiento de la Ley de Transparencia y Acceso a la Información realizados / Número de informes de seguimiento al cumplimiento de la Ley de Transparencia y Acceso a la Información programados.</t>
  </si>
  <si>
    <t>PLANEACION</t>
  </si>
  <si>
    <t>Listas de chequeo diligenciadas por parte del área del Talento Humano ( talento humano de planta ) y  Agremiación Sindical.
Certificación Talento Humano # de personal contratatado vs listas de chequeo aplicadas</t>
  </si>
  <si>
    <t>1. Detrimento Patrimonial 
2.Afectacion  en  la prestación o cierre del servicio</t>
  </si>
  <si>
    <t>Realizar    inventario trimestral  de medicamentos en la farmacia.</t>
  </si>
  <si>
    <t>Evidencia de  ( 4 ) Actas de comité de inventarios de farmacia.</t>
  </si>
  <si>
    <t>Evidencia de tres ( 3 ) actas  de comité de  inventarios de almacén 
Evidencia de un ( 1 )  informe  consolidado de inventario de  activos fijos.</t>
  </si>
  <si>
    <t>1. Estudios  previos  pliego de  condiciones  mal  elaborados o manipulados por personal interesado en el futuro   proceso  de  contratación. 
2. Pliegos de condiciones hechos a la medida de una firma en particular. 
3. Cambios  repentinos  en  el  personal  de contratación.
4. Manipulación   o  alteración    de  la información por ofrecimiento de terceros o intereses personales.
5. Falta de preparación del personal idóneo para la elaboración de estudios previos.
5. Adjudicación  de  contratos  en  una  alta proporción al mismo proponente</t>
  </si>
  <si>
    <t>Certificado generada por la oficina de contratación en donde se certifique que se esta dando aplicabilidad a las modalidades de selección establecidas en los estudios previos cada vez que se requiera.</t>
  </si>
  <si>
    <t>Dar  estricto  cumplimiento a  las modalidades de selección  establecidas  en el Estatuto  de Contratación vigente.</t>
  </si>
  <si>
    <t>Evidencia de capacitación ( Formato ) realizada en la realización de Estudios previos a los líderes de procesos.</t>
  </si>
  <si>
    <t>Evidencia de una ( 1 )  capacitación y sensibilización en el manejo de gestión documental.</t>
  </si>
  <si>
    <t>Evidencia de dos (2) informes de trazabilidad de las peticiones, quejas, reclamos, sugerencias, denuncias (PQRSD)</t>
  </si>
  <si>
    <t>Fortalecer el despliegue del código de integridad.
Fortalecer los valores institucionales.
Realizar una ( 1 ) capacitació de manera semestral</t>
  </si>
  <si>
    <t>Evidencia de dos (2) actas  de capacitación y sensibilización para dar a conocer los trámites y otros procedimientos administrativos ( OPAS) a los usuarios y colaboradores.</t>
  </si>
  <si>
    <t>APROBADO MEDIANTE RESOLUCIÓN No. 0067 del 25 de __ de 2024</t>
  </si>
  <si>
    <t>1. Desconocimiento normativo
2. intereses privados del funcionario</t>
  </si>
  <si>
    <t xml:space="preserve">Que se presenten situaciones en conflicto de interés al interior de la institución </t>
  </si>
  <si>
    <t xml:space="preserve">
Inclumplimiento normativo
Sanciones por parte de las entidades de control 
Problemas de transparencia en la toma de decisiones</t>
  </si>
  <si>
    <t>Fortalecer la política de conflicto de interés, construir el procedimiento para la gestión de situaciones de conflicto de interés al interior de la institución</t>
  </si>
  <si>
    <t>Procedimiento implementado para el manejo de situaciones de conflicto de interés</t>
  </si>
  <si>
    <t>Proceso codificado e implementado</t>
  </si>
  <si>
    <t xml:space="preserve">Realizar una (1 ) capacitación en la realización de Estudios Previos a los líderes de procesos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</si>
</sst>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1"/>
      <name val="Calibri"/>
      <family val="2"/>
      <scheme val="minor"/>
    </font>
    <font>
      <sz val="8"/>
      <color theme="1"/>
      <name val="Calibri"/>
      <family val="2"/>
      <scheme val="minor"/>
    </font>
    <font>
      <b/>
      <sz val="14"/>
      <color theme="1"/>
      <name val="Calibri"/>
      <family val="2"/>
      <scheme val="minor"/>
    </font>
    <font>
      <sz val="10"/>
      <color theme="1"/>
      <name val="Calibri"/>
      <family val="2"/>
      <scheme val="minor"/>
    </font>
    <font>
      <b/>
      <sz val="11"/>
      <color theme="1"/>
      <name val="Arial"/>
      <family val="2"/>
    </font>
    <font>
      <sz val="11"/>
      <color theme="1"/>
      <name val="Arial"/>
      <family val="2"/>
    </font>
    <font>
      <sz val="9"/>
      <color indexed="81"/>
      <name val="Tahoma"/>
      <family val="2"/>
    </font>
    <font>
      <b/>
      <sz val="9"/>
      <color indexed="81"/>
      <name val="Tahoma"/>
      <family val="2"/>
    </font>
    <font>
      <b/>
      <sz val="12"/>
      <color theme="1"/>
      <name val="Arial"/>
      <family val="2"/>
    </font>
    <font>
      <b/>
      <sz val="12"/>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0000"/>
        <bgColor indexed="64"/>
      </patternFill>
    </fill>
    <fill>
      <patternFill patternType="solid">
        <fgColor rgb="FFFF9900"/>
        <bgColor indexed="64"/>
      </patternFill>
    </fill>
    <fill>
      <patternFill patternType="solid">
        <fgColor rgb="FF00B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73">
    <xf numFmtId="0" fontId="0" fillId="0" borderId="0" xfId="0"/>
    <xf numFmtId="0" fontId="0" fillId="2" borderId="0" xfId="0" applyFill="1"/>
    <xf numFmtId="0" fontId="0" fillId="2" borderId="1" xfId="0" applyFill="1" applyBorder="1"/>
    <xf numFmtId="0" fontId="0" fillId="2" borderId="1" xfId="0" applyFill="1" applyBorder="1" applyAlignment="1">
      <alignment vertical="center" wrapText="1"/>
    </xf>
    <xf numFmtId="0" fontId="2" fillId="3" borderId="1" xfId="0" applyFont="1" applyFill="1" applyBorder="1" applyAlignment="1">
      <alignment horizontal="center" vertical="center" textRotation="90" wrapText="1"/>
    </xf>
    <xf numFmtId="0" fontId="5" fillId="2" borderId="1" xfId="0" applyFont="1" applyFill="1" applyBorder="1" applyAlignment="1">
      <alignment horizontal="center"/>
    </xf>
    <xf numFmtId="0" fontId="6" fillId="2" borderId="4" xfId="0" applyFont="1" applyFill="1" applyBorder="1" applyAlignment="1">
      <alignment horizontal="center"/>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center"/>
    </xf>
    <xf numFmtId="0" fontId="6" fillId="2" borderId="1" xfId="0" applyFont="1" applyFill="1" applyBorder="1" applyAlignment="1">
      <alignment horizontal="left"/>
    </xf>
    <xf numFmtId="0" fontId="6" fillId="2" borderId="1" xfId="0" applyFont="1" applyFill="1" applyBorder="1"/>
    <xf numFmtId="0" fontId="0" fillId="2" borderId="1" xfId="0" applyFill="1" applyBorder="1" applyAlignment="1">
      <alignment vertical="center"/>
    </xf>
    <xf numFmtId="0" fontId="0" fillId="2" borderId="0" xfId="0" applyFill="1" applyAlignment="1">
      <alignment vertical="center"/>
    </xf>
    <xf numFmtId="9" fontId="2" fillId="3" borderId="1" xfId="0" applyNumberFormat="1" applyFont="1" applyFill="1" applyBorder="1" applyAlignment="1">
      <alignment horizontal="center" vertical="center" textRotation="90" wrapText="1"/>
    </xf>
    <xf numFmtId="9" fontId="0" fillId="2" borderId="1" xfId="0" applyNumberFormat="1" applyFill="1" applyBorder="1" applyAlignment="1">
      <alignment vertical="center"/>
    </xf>
    <xf numFmtId="9" fontId="0" fillId="2" borderId="0" xfId="0" applyNumberFormat="1" applyFill="1"/>
    <xf numFmtId="0" fontId="0" fillId="4" borderId="0" xfId="0" applyFill="1"/>
    <xf numFmtId="0" fontId="0" fillId="5" borderId="0" xfId="0" applyFill="1"/>
    <xf numFmtId="0" fontId="0" fillId="4" borderId="0" xfId="0" quotePrefix="1" applyFill="1" applyAlignment="1">
      <alignment horizontal="left"/>
    </xf>
    <xf numFmtId="0" fontId="0" fillId="2" borderId="1" xfId="0" applyFill="1" applyBorder="1" applyAlignment="1">
      <alignment horizontal="center" vertical="center" wrapText="1"/>
    </xf>
    <xf numFmtId="0" fontId="0" fillId="2" borderId="1" xfId="0" applyFill="1" applyBorder="1" applyAlignment="1" applyProtection="1">
      <alignment vertical="center"/>
      <protection locked="0"/>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pplyProtection="1">
      <alignment horizontal="center" vertical="center"/>
      <protection locked="0"/>
    </xf>
    <xf numFmtId="0" fontId="6" fillId="2" borderId="1" xfId="0" applyFont="1" applyFill="1" applyBorder="1" applyAlignment="1">
      <alignment horizontal="left"/>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wrapText="1"/>
    </xf>
    <xf numFmtId="0" fontId="0" fillId="2" borderId="1" xfId="0" applyFont="1" applyFill="1" applyBorder="1" applyAlignment="1">
      <alignment vertical="center" wrapText="1"/>
    </xf>
    <xf numFmtId="9" fontId="0" fillId="2" borderId="1" xfId="0" applyNumberFormat="1" applyFill="1" applyBorder="1" applyAlignment="1">
      <alignment horizontal="center" vertical="center"/>
    </xf>
    <xf numFmtId="14" fontId="0" fillId="2" borderId="1" xfId="0" applyNumberFormat="1" applyFill="1" applyBorder="1" applyAlignment="1">
      <alignment horizontal="center" vertical="center"/>
    </xf>
    <xf numFmtId="14" fontId="0" fillId="2" borderId="1" xfId="0" applyNumberFormat="1" applyFill="1" applyBorder="1" applyAlignment="1">
      <alignment horizontal="center" vertical="center" wrapText="1"/>
    </xf>
    <xf numFmtId="0" fontId="6" fillId="2" borderId="1" xfId="0" applyFont="1" applyFill="1" applyBorder="1" applyAlignment="1"/>
    <xf numFmtId="0" fontId="0" fillId="6" borderId="1" xfId="0" applyFill="1" applyBorder="1"/>
    <xf numFmtId="0" fontId="0" fillId="7" borderId="1" xfId="0" applyFill="1" applyBorder="1"/>
    <xf numFmtId="0" fontId="0" fillId="8" borderId="1" xfId="0" applyFill="1" applyBorder="1"/>
    <xf numFmtId="0" fontId="0" fillId="9" borderId="1" xfId="0" applyFill="1" applyBorder="1"/>
    <xf numFmtId="0" fontId="0" fillId="10" borderId="1" xfId="0" applyFill="1" applyBorder="1"/>
    <xf numFmtId="0" fontId="0" fillId="2" borderId="0" xfId="0" applyFill="1" applyAlignment="1">
      <alignment horizontal="center" vertical="center" wrapText="1"/>
    </xf>
    <xf numFmtId="0" fontId="4" fillId="2" borderId="1" xfId="0" applyFont="1" applyFill="1" applyBorder="1" applyAlignment="1">
      <alignment horizontal="left" vertical="center" wrapText="1"/>
    </xf>
    <xf numFmtId="0" fontId="0" fillId="0" borderId="1" xfId="0" applyFill="1" applyBorder="1" applyAlignment="1">
      <alignment vertical="center" wrapText="1"/>
    </xf>
    <xf numFmtId="0" fontId="0" fillId="7" borderId="1" xfId="0" applyFill="1" applyBorder="1" applyAlignment="1">
      <alignment horizontal="center" vertical="center" wrapText="1"/>
    </xf>
    <xf numFmtId="0" fontId="9" fillId="2" borderId="0" xfId="0" applyFont="1" applyFill="1" applyAlignment="1">
      <alignment horizontal="center"/>
    </xf>
    <xf numFmtId="0" fontId="5" fillId="2" borderId="1" xfId="0" applyFont="1" applyFill="1" applyBorder="1" applyAlignment="1">
      <alignment horizontal="center"/>
    </xf>
    <xf numFmtId="0" fontId="6" fillId="2" borderId="1" xfId="0" applyFont="1" applyFill="1" applyBorder="1" applyAlignment="1">
      <alignment horizont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3" fillId="2" borderId="0" xfId="0" applyFont="1" applyFill="1" applyAlignment="1">
      <alignment horizontal="center"/>
    </xf>
    <xf numFmtId="0" fontId="3" fillId="2" borderId="2" xfId="0" applyFont="1" applyFill="1" applyBorder="1" applyAlignment="1">
      <alignment horizontal="center"/>
    </xf>
    <xf numFmtId="0" fontId="1"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0" fillId="2" borderId="8" xfId="0" applyFill="1" applyBorder="1" applyAlignment="1">
      <alignment horizontal="center" vertical="center"/>
    </xf>
    <xf numFmtId="0" fontId="0" fillId="2" borderId="8" xfId="0"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3" xfId="0" applyFont="1" applyFill="1" applyBorder="1" applyAlignment="1">
      <alignment horizontal="left" vertical="center" wrapText="1"/>
    </xf>
    <xf numFmtId="0" fontId="0" fillId="2" borderId="4" xfId="0" applyFont="1" applyFill="1" applyBorder="1" applyAlignment="1">
      <alignment horizontal="left" vertical="center" wrapText="1"/>
    </xf>
    <xf numFmtId="0" fontId="6" fillId="2" borderId="1" xfId="0" applyFont="1" applyFill="1" applyBorder="1" applyAlignment="1">
      <alignment horizontal="left"/>
    </xf>
    <xf numFmtId="0" fontId="5"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0" fillId="0" borderId="1" xfId="0" applyFill="1" applyBorder="1" applyAlignment="1">
      <alignment horizontal="center" vertical="center" wrapText="1"/>
    </xf>
  </cellXfs>
  <cellStyles count="1">
    <cellStyle name="Normal" xfId="0" builtinId="0"/>
  </cellStyles>
  <dxfs count="218">
    <dxf>
      <fill>
        <patternFill>
          <bgColor theme="9" tint="0.39994506668294322"/>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9" tint="0.39994506668294322"/>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7C8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7C8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7C80"/>
        </patternFill>
      </fill>
    </dxf>
    <dxf>
      <fill>
        <patternFill>
          <bgColor rgb="FFFF0000"/>
        </patternFill>
      </fill>
    </dxf>
    <dxf>
      <fill>
        <patternFill>
          <bgColor rgb="FFFF7C8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7C8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7C80"/>
        </patternFill>
      </fill>
    </dxf>
    <dxf>
      <fill>
        <patternFill>
          <bgColor rgb="FFFF0000"/>
        </patternFill>
      </fill>
    </dxf>
    <dxf>
      <fill>
        <patternFill>
          <bgColor rgb="FFFF7C8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7C8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7C80"/>
        </patternFill>
      </fill>
    </dxf>
    <dxf>
      <fill>
        <patternFill>
          <bgColor rgb="FFFF0000"/>
        </patternFill>
      </fill>
    </dxf>
    <dxf>
      <fill>
        <patternFill>
          <bgColor rgb="FFFF7C8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7C8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7C80"/>
        </patternFill>
      </fill>
    </dxf>
    <dxf>
      <fill>
        <patternFill>
          <bgColor rgb="FFFF0000"/>
        </patternFill>
      </fill>
    </dxf>
    <dxf>
      <fill>
        <patternFill>
          <bgColor rgb="FFFF7C8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7C8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7C80"/>
        </patternFill>
      </fill>
    </dxf>
    <dxf>
      <fill>
        <patternFill>
          <bgColor rgb="FFFF0000"/>
        </patternFill>
      </fill>
    </dxf>
    <dxf>
      <fill>
        <patternFill>
          <bgColor rgb="FFFF7C80"/>
        </patternFill>
      </fill>
    </dxf>
    <dxf>
      <fill>
        <patternFill>
          <bgColor rgb="FFFFFF00"/>
        </patternFill>
      </fill>
    </dxf>
    <dxf>
      <fill>
        <patternFill>
          <bgColor theme="9" tint="0.39994506668294322"/>
        </patternFill>
      </fill>
    </dxf>
    <dxf>
      <fill>
        <patternFill>
          <bgColor theme="9" tint="0.39994506668294322"/>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7C80"/>
        </patternFill>
      </fill>
    </dxf>
    <dxf>
      <fill>
        <patternFill>
          <bgColor rgb="FFFFFF00"/>
        </patternFill>
      </fill>
    </dxf>
    <dxf>
      <fill>
        <patternFill>
          <bgColor theme="9" tint="0.39994506668294322"/>
        </patternFill>
      </fill>
    </dxf>
    <dxf>
      <fill>
        <patternFill>
          <bgColor rgb="FFFF0000"/>
        </patternFill>
      </fill>
    </dxf>
    <dxf>
      <fill>
        <patternFill>
          <bgColor rgb="FFFF7C80"/>
        </patternFill>
      </fill>
    </dxf>
    <dxf>
      <fill>
        <patternFill>
          <bgColor rgb="FFFFFF00"/>
        </patternFill>
      </fill>
    </dxf>
    <dxf>
      <fill>
        <patternFill>
          <bgColor theme="9" tint="0.39994506668294322"/>
        </patternFill>
      </fill>
    </dxf>
    <dxf>
      <fill>
        <patternFill>
          <bgColor rgb="FFFF0000"/>
        </patternFill>
      </fill>
    </dxf>
    <dxf>
      <fill>
        <patternFill>
          <bgColor rgb="FFFF7C80"/>
        </patternFill>
      </fill>
    </dxf>
    <dxf>
      <fill>
        <patternFill>
          <bgColor rgb="FFFFFF00"/>
        </patternFill>
      </fill>
    </dxf>
    <dxf>
      <fill>
        <patternFill>
          <bgColor theme="9" tint="0.39994506668294322"/>
        </patternFill>
      </fill>
    </dxf>
    <dxf>
      <fill>
        <patternFill>
          <bgColor rgb="FFFF0000"/>
        </patternFill>
      </fill>
    </dxf>
    <dxf>
      <fill>
        <patternFill>
          <bgColor rgb="FFFF7C80"/>
        </patternFill>
      </fill>
    </dxf>
    <dxf>
      <fill>
        <patternFill>
          <bgColor rgb="FFFFFF00"/>
        </patternFill>
      </fill>
    </dxf>
    <dxf>
      <fill>
        <patternFill>
          <bgColor theme="9" tint="0.39994506668294322"/>
        </patternFill>
      </fill>
    </dxf>
    <dxf>
      <fill>
        <patternFill>
          <bgColor rgb="FFFF0000"/>
        </patternFill>
      </fill>
    </dxf>
    <dxf>
      <fill>
        <patternFill>
          <bgColor rgb="FFFF7C8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7C8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7C80"/>
        </patternFill>
      </fill>
    </dxf>
    <dxf>
      <fill>
        <patternFill>
          <bgColor rgb="FFFF0000"/>
        </patternFill>
      </fill>
    </dxf>
    <dxf>
      <fill>
        <patternFill>
          <bgColor rgb="FFFF7C80"/>
        </patternFill>
      </fill>
    </dxf>
    <dxf>
      <fill>
        <patternFill>
          <bgColor rgb="FFFFFF00"/>
        </patternFill>
      </fill>
    </dxf>
    <dxf>
      <fill>
        <patternFill>
          <bgColor theme="9" tint="0.39994506668294322"/>
        </patternFill>
      </fill>
    </dxf>
    <dxf>
      <fill>
        <patternFill>
          <bgColor rgb="FFFF0000"/>
        </patternFill>
      </fill>
    </dxf>
    <dxf>
      <fill>
        <patternFill>
          <bgColor rgb="FFFF7C8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7C8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7C80"/>
        </patternFill>
      </fill>
    </dxf>
    <dxf>
      <fill>
        <patternFill>
          <bgColor rgb="FFFF0000"/>
        </patternFill>
      </fill>
    </dxf>
    <dxf>
      <fill>
        <patternFill>
          <bgColor rgb="FFFF7C80"/>
        </patternFill>
      </fill>
    </dxf>
    <dxf>
      <fill>
        <patternFill>
          <bgColor rgb="FFFFFF00"/>
        </patternFill>
      </fill>
    </dxf>
    <dxf>
      <fill>
        <patternFill>
          <bgColor theme="9" tint="0.39994506668294322"/>
        </patternFill>
      </fill>
    </dxf>
    <dxf>
      <fill>
        <patternFill>
          <bgColor rgb="FFFF0000"/>
        </patternFill>
      </fill>
    </dxf>
    <dxf>
      <fill>
        <patternFill>
          <bgColor rgb="FFFF7C8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7C8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7C80"/>
        </patternFill>
      </fill>
    </dxf>
    <dxf>
      <fill>
        <patternFill>
          <bgColor rgb="FFFF0000"/>
        </patternFill>
      </fill>
    </dxf>
    <dxf>
      <fill>
        <patternFill>
          <bgColor rgb="FFFF7C80"/>
        </patternFill>
      </fill>
    </dxf>
    <dxf>
      <fill>
        <patternFill>
          <bgColor rgb="FFFFFF00"/>
        </patternFill>
      </fill>
    </dxf>
    <dxf>
      <fill>
        <patternFill>
          <bgColor theme="9" tint="0.39994506668294322"/>
        </patternFill>
      </fill>
    </dxf>
    <dxf>
      <fill>
        <patternFill>
          <bgColor rgb="FFFF0000"/>
        </patternFill>
      </fill>
    </dxf>
    <dxf>
      <fill>
        <patternFill>
          <bgColor rgb="FFFF7C8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7C8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7C80"/>
        </patternFill>
      </fill>
    </dxf>
    <dxf>
      <fill>
        <patternFill>
          <bgColor rgb="FFFF0000"/>
        </patternFill>
      </fill>
    </dxf>
    <dxf>
      <fill>
        <patternFill>
          <bgColor rgb="FFFF7C80"/>
        </patternFill>
      </fill>
    </dxf>
    <dxf>
      <fill>
        <patternFill>
          <bgColor rgb="FFFFFF00"/>
        </patternFill>
      </fill>
    </dxf>
    <dxf>
      <fill>
        <patternFill>
          <bgColor theme="9" tint="0.39994506668294322"/>
        </patternFill>
      </fill>
    </dxf>
    <dxf>
      <fill>
        <patternFill>
          <bgColor rgb="FFFF0000"/>
        </patternFill>
      </fill>
    </dxf>
    <dxf>
      <fill>
        <patternFill>
          <bgColor rgb="FFFF7C8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7C8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7C80"/>
        </patternFill>
      </fill>
    </dxf>
    <dxf>
      <fill>
        <patternFill>
          <bgColor rgb="FFFF0000"/>
        </patternFill>
      </fill>
    </dxf>
    <dxf>
      <fill>
        <patternFill>
          <bgColor rgb="FFFF7C80"/>
        </patternFill>
      </fill>
    </dxf>
    <dxf>
      <fill>
        <patternFill>
          <bgColor rgb="FFFFFF00"/>
        </patternFill>
      </fill>
    </dxf>
    <dxf>
      <fill>
        <patternFill>
          <bgColor theme="9" tint="0.39994506668294322"/>
        </patternFill>
      </fill>
    </dxf>
    <dxf>
      <fill>
        <patternFill>
          <bgColor rgb="FFFF0000"/>
        </patternFill>
      </fill>
    </dxf>
    <dxf>
      <fill>
        <patternFill>
          <bgColor rgb="FFFF7C8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7C8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7C80"/>
        </patternFill>
      </fill>
    </dxf>
    <dxf>
      <fill>
        <patternFill>
          <bgColor theme="9" tint="0.39994506668294322"/>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7C80"/>
        </patternFill>
      </fill>
    </dxf>
    <dxf>
      <fill>
        <patternFill>
          <bgColor rgb="FFFFFF00"/>
        </patternFill>
      </fill>
    </dxf>
    <dxf>
      <fill>
        <patternFill>
          <bgColor theme="9" tint="0.39994506668294322"/>
        </patternFill>
      </fill>
    </dxf>
  </dxfs>
  <tableStyles count="0" defaultTableStyle="TableStyleMedium2" defaultPivotStyle="PivotStyleLight16"/>
  <colors>
    <mruColors>
      <color rgb="FFFF9900"/>
      <color rgb="FFFF7C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Y39"/>
  <sheetViews>
    <sheetView tabSelected="1" topLeftCell="G12" zoomScale="60" zoomScaleNormal="60" workbookViewId="0">
      <selection activeCell="Y13" sqref="Y13"/>
    </sheetView>
  </sheetViews>
  <sheetFormatPr baseColWidth="10" defaultColWidth="11.42578125" defaultRowHeight="15" x14ac:dyDescent="0.25"/>
  <cols>
    <col min="1" max="1" width="8.28515625" style="1" customWidth="1"/>
    <col min="2" max="2" width="25.140625" style="1" customWidth="1"/>
    <col min="3" max="3" width="58.42578125" style="1" customWidth="1"/>
    <col min="4" max="4" width="9.7109375" style="1" customWidth="1"/>
    <col min="5" max="5" width="39.7109375" style="1" customWidth="1"/>
    <col min="6" max="6" width="30.85546875" style="1" customWidth="1"/>
    <col min="7" max="7" width="9.140625" style="1" customWidth="1"/>
    <col min="8" max="8" width="10.7109375" style="1" customWidth="1"/>
    <col min="9" max="9" width="9.140625" style="16" customWidth="1"/>
    <col min="10" max="10" width="6.7109375" style="1" customWidth="1"/>
    <col min="11" max="11" width="14.42578125" style="1" customWidth="1"/>
    <col min="12" max="12" width="6.7109375" style="1" customWidth="1"/>
    <col min="13" max="13" width="14.42578125" style="1" customWidth="1"/>
    <col min="14" max="14" width="32.140625" style="1" customWidth="1"/>
    <col min="15" max="15" width="7.5703125" style="1" customWidth="1"/>
    <col min="16" max="16" width="7.5703125" style="1" hidden="1" customWidth="1"/>
    <col min="17" max="17" width="5.7109375" style="1" customWidth="1"/>
    <col min="18" max="18" width="8.7109375" style="1" customWidth="1"/>
    <col min="19" max="19" width="9" style="1" customWidth="1"/>
    <col min="20" max="20" width="11.42578125" style="1"/>
    <col min="21" max="21" width="14.5703125" style="1" customWidth="1"/>
    <col min="22" max="22" width="20.140625" style="1" customWidth="1"/>
    <col min="23" max="23" width="29.7109375" style="1" customWidth="1"/>
    <col min="24" max="24" width="29.140625" style="1" customWidth="1"/>
    <col min="25" max="25" width="32.85546875" style="1" customWidth="1"/>
    <col min="26" max="16384" width="11.42578125" style="1"/>
  </cols>
  <sheetData>
    <row r="2" spans="1:25" ht="18.75" x14ac:dyDescent="0.3">
      <c r="B2" s="54" t="s">
        <v>17</v>
      </c>
      <c r="C2" s="54"/>
      <c r="D2" s="54"/>
      <c r="E2" s="54"/>
      <c r="F2" s="54"/>
      <c r="G2" s="54"/>
      <c r="H2" s="54"/>
      <c r="I2" s="54"/>
      <c r="J2" s="54"/>
      <c r="K2" s="54"/>
      <c r="L2" s="54"/>
      <c r="M2" s="54"/>
      <c r="N2" s="54"/>
      <c r="O2" s="54"/>
      <c r="P2" s="54"/>
      <c r="Q2" s="54"/>
      <c r="R2" s="54"/>
      <c r="S2" s="54"/>
      <c r="T2" s="54"/>
      <c r="U2" s="54"/>
      <c r="V2" s="54"/>
      <c r="W2" s="54"/>
      <c r="X2" s="54"/>
      <c r="Y2" s="54"/>
    </row>
    <row r="3" spans="1:25" ht="18.75" x14ac:dyDescent="0.3">
      <c r="B3" s="54" t="s">
        <v>18</v>
      </c>
      <c r="C3" s="54"/>
      <c r="D3" s="54"/>
      <c r="E3" s="54"/>
      <c r="F3" s="54"/>
      <c r="G3" s="54"/>
      <c r="H3" s="54"/>
      <c r="I3" s="54"/>
      <c r="J3" s="54"/>
      <c r="K3" s="54"/>
      <c r="L3" s="54"/>
      <c r="M3" s="54"/>
      <c r="N3" s="54"/>
      <c r="O3" s="54"/>
      <c r="P3" s="54"/>
      <c r="Q3" s="54"/>
      <c r="R3" s="54"/>
      <c r="S3" s="54"/>
      <c r="T3" s="54"/>
      <c r="U3" s="54"/>
      <c r="V3" s="54"/>
      <c r="W3" s="54"/>
      <c r="X3" s="54"/>
      <c r="Y3" s="54"/>
    </row>
    <row r="4" spans="1:25" ht="18.75" x14ac:dyDescent="0.3">
      <c r="B4" s="55" t="s">
        <v>165</v>
      </c>
      <c r="C4" s="55"/>
      <c r="D4" s="55"/>
      <c r="E4" s="55"/>
      <c r="F4" s="55"/>
      <c r="G4" s="55"/>
      <c r="H4" s="55"/>
      <c r="I4" s="55"/>
      <c r="J4" s="55"/>
      <c r="K4" s="55"/>
      <c r="L4" s="55"/>
      <c r="M4" s="55"/>
      <c r="N4" s="55"/>
      <c r="O4" s="55"/>
      <c r="P4" s="55"/>
      <c r="Q4" s="55"/>
      <c r="R4" s="55"/>
      <c r="S4" s="55"/>
      <c r="T4" s="55"/>
      <c r="U4" s="55"/>
      <c r="V4" s="55"/>
      <c r="W4" s="55"/>
      <c r="X4" s="55"/>
      <c r="Y4" s="55"/>
    </row>
    <row r="5" spans="1:25" ht="30" customHeight="1" x14ac:dyDescent="0.25">
      <c r="B5" s="56" t="s">
        <v>3</v>
      </c>
      <c r="C5" s="56"/>
      <c r="D5" s="56"/>
      <c r="E5" s="56"/>
      <c r="F5" s="56"/>
      <c r="G5" s="56" t="s">
        <v>6</v>
      </c>
      <c r="H5" s="56"/>
      <c r="I5" s="56"/>
      <c r="J5" s="56"/>
      <c r="K5" s="56"/>
      <c r="L5" s="56"/>
      <c r="M5" s="56"/>
      <c r="N5" s="56" t="s">
        <v>10</v>
      </c>
      <c r="O5" s="56"/>
      <c r="P5" s="56"/>
      <c r="Q5" s="56"/>
      <c r="R5" s="56"/>
      <c r="S5" s="56"/>
      <c r="T5" s="62" t="s">
        <v>13</v>
      </c>
      <c r="U5" s="63"/>
      <c r="V5" s="63"/>
      <c r="W5" s="64"/>
      <c r="X5" s="56" t="s">
        <v>14</v>
      </c>
      <c r="Y5" s="56"/>
    </row>
    <row r="6" spans="1:25" ht="38.25" customHeight="1" x14ac:dyDescent="0.25">
      <c r="B6" s="59" t="s">
        <v>121</v>
      </c>
      <c r="C6" s="58" t="s">
        <v>0</v>
      </c>
      <c r="D6" s="58" t="s">
        <v>1</v>
      </c>
      <c r="E6" s="58"/>
      <c r="F6" s="58" t="s">
        <v>2</v>
      </c>
      <c r="G6" s="57" t="s">
        <v>7</v>
      </c>
      <c r="H6" s="57"/>
      <c r="I6" s="57"/>
      <c r="J6" s="57"/>
      <c r="K6" s="57"/>
      <c r="L6" s="57"/>
      <c r="M6" s="57"/>
      <c r="N6" s="46" t="s">
        <v>74</v>
      </c>
      <c r="O6" s="57" t="s">
        <v>11</v>
      </c>
      <c r="P6" s="57"/>
      <c r="Q6" s="57"/>
      <c r="R6" s="57"/>
      <c r="S6" s="57"/>
      <c r="T6" s="46" t="s">
        <v>19</v>
      </c>
      <c r="U6" s="46" t="s">
        <v>20</v>
      </c>
      <c r="V6" s="46" t="s">
        <v>21</v>
      </c>
      <c r="W6" s="46" t="s">
        <v>72</v>
      </c>
      <c r="X6" s="46" t="s">
        <v>16</v>
      </c>
      <c r="Y6" s="46" t="s">
        <v>15</v>
      </c>
    </row>
    <row r="7" spans="1:25" ht="102.75" customHeight="1" x14ac:dyDescent="0.25">
      <c r="B7" s="59"/>
      <c r="C7" s="58"/>
      <c r="D7" s="22" t="s">
        <v>4</v>
      </c>
      <c r="E7" s="23" t="s">
        <v>5</v>
      </c>
      <c r="F7" s="58"/>
      <c r="G7" s="4" t="s">
        <v>28</v>
      </c>
      <c r="H7" s="4" t="s">
        <v>24</v>
      </c>
      <c r="I7" s="14" t="s">
        <v>26</v>
      </c>
      <c r="J7" s="4" t="s">
        <v>27</v>
      </c>
      <c r="K7" s="4" t="s">
        <v>29</v>
      </c>
      <c r="L7" s="4" t="s">
        <v>26</v>
      </c>
      <c r="M7" s="4" t="s">
        <v>25</v>
      </c>
      <c r="N7" s="47"/>
      <c r="O7" s="4" t="s">
        <v>8</v>
      </c>
      <c r="P7" s="4"/>
      <c r="Q7" s="4" t="s">
        <v>9</v>
      </c>
      <c r="R7" s="4"/>
      <c r="S7" s="4" t="s">
        <v>12</v>
      </c>
      <c r="T7" s="47"/>
      <c r="U7" s="47"/>
      <c r="V7" s="47"/>
      <c r="W7" s="47"/>
      <c r="X7" s="47"/>
      <c r="Y7" s="47"/>
    </row>
    <row r="8" spans="1:25" s="13" customFormat="1" ht="205.5" customHeight="1" x14ac:dyDescent="0.25">
      <c r="B8" s="3" t="s">
        <v>120</v>
      </c>
      <c r="C8" s="40" t="s">
        <v>135</v>
      </c>
      <c r="D8" s="20">
        <v>1</v>
      </c>
      <c r="E8" s="29" t="s">
        <v>22</v>
      </c>
      <c r="F8" s="29" t="s">
        <v>23</v>
      </c>
      <c r="G8" s="24">
        <v>5</v>
      </c>
      <c r="H8" s="27" t="str">
        <f t="shared" ref="H8:H19" si="0">IF(G8&lt;3,"Muy Baja",IF(G8&lt;25,"Baja",IF(G8&lt;501,"Media",IF(G8&lt;5001,"Alta","Muy Alta"))))</f>
        <v>Baja</v>
      </c>
      <c r="I8" s="15">
        <f t="shared" ref="I8:I19" si="1">IF(G8&lt;3,0.2,IF(G8&lt;25,0.4,IF(G8&lt;501,0.6,IF(G8&lt;5001,0.8,1))))</f>
        <v>0.4</v>
      </c>
      <c r="J8" s="24">
        <v>8</v>
      </c>
      <c r="K8" s="27" t="str">
        <f t="shared" ref="K8:K19" si="2">IF(J8&lt;3,"Leve",IF(J8=3,"Menor",IF(J8&lt;6,"Moderado",IF(J8&lt;12,"Mayor","Catastrófico"))))</f>
        <v>Mayor</v>
      </c>
      <c r="L8" s="30">
        <f t="shared" ref="L8:L19" si="3">IF(J8&lt;3,0.2,IF(J8=3,0.4,IF(J8&lt;6,0.6,IF(J8&lt;12,0.8,1))))</f>
        <v>0.8</v>
      </c>
      <c r="M8" s="27" t="str">
        <f>INDEX(mImpacto!$B$2:$F$6,MATCH('Matriz General '!K8,mImpacto!$A$2:$A$6,0),MATCH('Matriz General '!H8,mImpacto!$B$1:$F$1,0))</f>
        <v>ALTO</v>
      </c>
      <c r="N8" s="3" t="s">
        <v>73</v>
      </c>
      <c r="O8" s="24">
        <v>1</v>
      </c>
      <c r="P8" s="21" t="str">
        <f t="shared" ref="P8:P9" si="4">IF(O8&lt;3,"Muy Baja",IF(O8&lt;25,"Baja",IF(O8&lt;501,"Media",IF(O8&lt;5001,"Alta","Muy Alta"))))</f>
        <v>Muy Baja</v>
      </c>
      <c r="Q8" s="24">
        <v>1</v>
      </c>
      <c r="R8" s="27" t="str">
        <f t="shared" ref="R8:R9" si="5">IF(Q8&lt;3,"Leve",IF(Q8=3,"Menor",IF(Q8&lt;6,"Moderado",IF(Q8&lt;12,"Mayor","Catastrófico"))))</f>
        <v>Leve</v>
      </c>
      <c r="S8" s="27" t="str">
        <f>INDEX(mImpacto!$B$2:$F$6,MATCH('Matriz General '!R8,mImpacto!$A$2:$A$6,0),MATCH('Matriz General '!P8,mImpacto!$B$1:$F$1,0))</f>
        <v>BAJO</v>
      </c>
      <c r="T8" s="31">
        <v>45294</v>
      </c>
      <c r="U8" s="31">
        <v>45657</v>
      </c>
      <c r="V8" s="26"/>
      <c r="W8" s="3" t="s">
        <v>152</v>
      </c>
      <c r="X8" s="3" t="s">
        <v>75</v>
      </c>
      <c r="Y8" s="20" t="s">
        <v>130</v>
      </c>
    </row>
    <row r="9" spans="1:25" s="13" customFormat="1" ht="212.25" customHeight="1" x14ac:dyDescent="0.25">
      <c r="A9" s="60"/>
      <c r="B9" s="50" t="s">
        <v>122</v>
      </c>
      <c r="C9" s="48" t="s">
        <v>136</v>
      </c>
      <c r="D9" s="50">
        <v>2</v>
      </c>
      <c r="E9" s="65" t="s">
        <v>137</v>
      </c>
      <c r="F9" s="67" t="s">
        <v>153</v>
      </c>
      <c r="G9" s="24">
        <v>501</v>
      </c>
      <c r="H9" s="27" t="str">
        <f t="shared" si="0"/>
        <v>Alta</v>
      </c>
      <c r="I9" s="15">
        <f t="shared" si="1"/>
        <v>0.8</v>
      </c>
      <c r="J9" s="24">
        <v>8</v>
      </c>
      <c r="K9" s="27" t="str">
        <f t="shared" si="2"/>
        <v>Mayor</v>
      </c>
      <c r="L9" s="30">
        <f t="shared" si="3"/>
        <v>0.8</v>
      </c>
      <c r="M9" s="27" t="str">
        <f>INDEX(mImpacto!$B$2:$F$6,MATCH('Matriz General '!K9,mImpacto!$A$2:$A$6,0),MATCH('Matriz General '!H9,mImpacto!$B$1:$F$1,0))</f>
        <v>ALTO</v>
      </c>
      <c r="N9" s="3" t="s">
        <v>77</v>
      </c>
      <c r="O9" s="24">
        <v>1</v>
      </c>
      <c r="P9" s="21" t="str">
        <f t="shared" si="4"/>
        <v>Muy Baja</v>
      </c>
      <c r="Q9" s="24">
        <v>1</v>
      </c>
      <c r="R9" s="27" t="str">
        <f t="shared" si="5"/>
        <v>Leve</v>
      </c>
      <c r="S9" s="27" t="str">
        <f>INDEX(mImpacto!$B$2:$F$6,MATCH('Matriz General '!R9,mImpacto!$A$2:$A$6,0),MATCH('Matriz General '!P9,mImpacto!$B$1:$F$1,0))</f>
        <v>BAJO</v>
      </c>
      <c r="T9" s="31">
        <v>45294</v>
      </c>
      <c r="U9" s="31">
        <v>45657</v>
      </c>
      <c r="V9" s="12"/>
      <c r="W9" s="3" t="s">
        <v>156</v>
      </c>
      <c r="X9" s="3" t="s">
        <v>78</v>
      </c>
      <c r="Y9" s="12" t="s">
        <v>79</v>
      </c>
    </row>
    <row r="10" spans="1:25" ht="100.5" customHeight="1" x14ac:dyDescent="0.25">
      <c r="A10" s="60"/>
      <c r="B10" s="51"/>
      <c r="C10" s="49"/>
      <c r="D10" s="51"/>
      <c r="E10" s="66"/>
      <c r="F10" s="68"/>
      <c r="G10" s="24">
        <v>501</v>
      </c>
      <c r="H10" s="27" t="str">
        <f t="shared" si="0"/>
        <v>Alta</v>
      </c>
      <c r="I10" s="30">
        <f t="shared" si="1"/>
        <v>0.8</v>
      </c>
      <c r="J10" s="24">
        <v>11</v>
      </c>
      <c r="K10" s="27" t="str">
        <f t="shared" si="2"/>
        <v>Mayor</v>
      </c>
      <c r="L10" s="30">
        <f t="shared" si="3"/>
        <v>0.8</v>
      </c>
      <c r="M10" s="27" t="str">
        <f>INDEX(mImpacto!$B$2:$F$6,MATCH('Matriz General '!K10,mImpacto!$A$2:$A$6,0),MATCH('Matriz General '!H10,mImpacto!$B$1:$F$1,0))</f>
        <v>ALTO</v>
      </c>
      <c r="N10" s="3" t="s">
        <v>154</v>
      </c>
      <c r="O10" s="24">
        <v>1</v>
      </c>
      <c r="P10" s="21" t="str">
        <f t="shared" ref="P10" si="6">IF(O10&lt;3,"Muy Baja",IF(O10&lt;25,"Baja",IF(O10&lt;501,"Media",IF(O10&lt;5001,"Alta","Muy Alta"))))</f>
        <v>Muy Baja</v>
      </c>
      <c r="Q10" s="24">
        <v>1</v>
      </c>
      <c r="R10" s="27" t="str">
        <f t="shared" ref="R10" si="7">IF(Q10&lt;3,"Leve",IF(Q10=3,"Menor",IF(Q10&lt;6,"Moderado",IF(Q10&lt;12,"Mayor","Catastrófico"))))</f>
        <v>Leve</v>
      </c>
      <c r="S10" s="27" t="str">
        <f>INDEX(mImpacto!$B$2:$F$6,MATCH('Matriz General '!R10,mImpacto!$A$2:$A$6,0),MATCH('Matriz General '!P10,mImpacto!$B$1:$F$1,0))</f>
        <v>BAJO</v>
      </c>
      <c r="T10" s="31">
        <v>45294</v>
      </c>
      <c r="U10" s="31">
        <v>45657</v>
      </c>
      <c r="V10" s="2"/>
      <c r="W10" s="3" t="s">
        <v>155</v>
      </c>
      <c r="X10" s="3" t="s">
        <v>80</v>
      </c>
      <c r="Y10" s="20" t="s">
        <v>81</v>
      </c>
    </row>
    <row r="11" spans="1:25" ht="172.5" customHeight="1" x14ac:dyDescent="0.25">
      <c r="A11" s="39"/>
      <c r="B11" s="3" t="s">
        <v>123</v>
      </c>
      <c r="C11" s="28" t="s">
        <v>82</v>
      </c>
      <c r="D11" s="20">
        <v>3</v>
      </c>
      <c r="E11" s="3" t="s">
        <v>138</v>
      </c>
      <c r="F11" s="3" t="s">
        <v>131</v>
      </c>
      <c r="G11" s="24">
        <v>501</v>
      </c>
      <c r="H11" s="27" t="str">
        <f t="shared" si="0"/>
        <v>Alta</v>
      </c>
      <c r="I11" s="30">
        <f t="shared" si="1"/>
        <v>0.8</v>
      </c>
      <c r="J11" s="24">
        <v>8</v>
      </c>
      <c r="K11" s="27" t="str">
        <f t="shared" si="2"/>
        <v>Mayor</v>
      </c>
      <c r="L11" s="30">
        <f t="shared" si="3"/>
        <v>0.8</v>
      </c>
      <c r="M11" s="27" t="str">
        <f>INDEX(mImpacto!$B$2:$F$6,MATCH('Matriz General '!K11,mImpacto!$A$2:$A$6,0),MATCH('Matriz General '!H11,mImpacto!$B$1:$F$1,0))</f>
        <v>ALTO</v>
      </c>
      <c r="N11" s="41" t="s">
        <v>148</v>
      </c>
      <c r="O11" s="24">
        <v>1</v>
      </c>
      <c r="P11" s="21" t="str">
        <f t="shared" ref="P11" si="8">IF(O11&lt;3,"Muy Baja",IF(O11&lt;25,"Baja",IF(O11&lt;501,"Media",IF(O11&lt;5001,"Alta","Muy Alta"))))</f>
        <v>Muy Baja</v>
      </c>
      <c r="Q11" s="24">
        <v>1</v>
      </c>
      <c r="R11" s="27" t="str">
        <f t="shared" ref="R11" si="9">IF(Q11&lt;3,"Leve",IF(Q11=3,"Menor",IF(Q11&lt;6,"Moderado",IF(Q11&lt;12,"Mayor","Catastrófico"))))</f>
        <v>Leve</v>
      </c>
      <c r="S11" s="27" t="str">
        <f>INDEX(mImpacto!$B$2:$F$6,MATCH('Matriz General '!R11,mImpacto!$A$2:$A$6,0),MATCH('Matriz General '!P11,mImpacto!$B$1:$F$1,0))</f>
        <v>BAJO</v>
      </c>
      <c r="T11" s="31">
        <v>45294</v>
      </c>
      <c r="U11" s="31">
        <v>45657</v>
      </c>
      <c r="V11" s="2"/>
      <c r="W11" s="41" t="s">
        <v>149</v>
      </c>
      <c r="X11" s="41" t="s">
        <v>150</v>
      </c>
      <c r="Y11" s="20" t="s">
        <v>151</v>
      </c>
    </row>
    <row r="12" spans="1:25" ht="189.75" customHeight="1" x14ac:dyDescent="0.25">
      <c r="A12" s="61"/>
      <c r="B12" s="50" t="s">
        <v>124</v>
      </c>
      <c r="C12" s="52" t="s">
        <v>157</v>
      </c>
      <c r="D12" s="50">
        <v>4</v>
      </c>
      <c r="E12" s="52" t="s">
        <v>83</v>
      </c>
      <c r="F12" s="52" t="s">
        <v>139</v>
      </c>
      <c r="G12" s="24">
        <v>501</v>
      </c>
      <c r="H12" s="27" t="str">
        <f t="shared" si="0"/>
        <v>Alta</v>
      </c>
      <c r="I12" s="30">
        <f t="shared" si="1"/>
        <v>0.8</v>
      </c>
      <c r="J12" s="24">
        <v>6</v>
      </c>
      <c r="K12" s="27" t="str">
        <f t="shared" si="2"/>
        <v>Mayor</v>
      </c>
      <c r="L12" s="30">
        <f t="shared" si="3"/>
        <v>0.8</v>
      </c>
      <c r="M12" s="27" t="str">
        <f>INDEX(mImpacto!$B$2:$F$6,MATCH('Matriz General '!K12,mImpacto!$A$2:$A$6,0),MATCH('Matriz General '!H12,mImpacto!$B$1:$F$1,0))</f>
        <v>ALTO</v>
      </c>
      <c r="N12" s="3" t="s">
        <v>159</v>
      </c>
      <c r="O12" s="24">
        <v>1</v>
      </c>
      <c r="P12" s="21" t="str">
        <f t="shared" ref="P12" si="10">IF(O12&lt;3,"Muy Baja",IF(O12&lt;25,"Baja",IF(O12&lt;501,"Media",IF(O12&lt;5001,"Alta","Muy Alta"))))</f>
        <v>Muy Baja</v>
      </c>
      <c r="Q12" s="24">
        <v>1</v>
      </c>
      <c r="R12" s="27" t="str">
        <f t="shared" ref="R12" si="11">IF(Q12&lt;3,"Leve",IF(Q12=3,"Menor",IF(Q12&lt;6,"Moderado",IF(Q12&lt;12,"Mayor","Catastrófico"))))</f>
        <v>Leve</v>
      </c>
      <c r="S12" s="27" t="str">
        <f>INDEX(mImpacto!$B$2:$F$6,MATCH('Matriz General '!R12,mImpacto!$A$2:$A$6,0),MATCH('Matriz General '!P12,mImpacto!$B$1:$F$1,0))</f>
        <v>BAJO</v>
      </c>
      <c r="T12" s="31">
        <v>45294</v>
      </c>
      <c r="U12" s="31">
        <v>45657</v>
      </c>
      <c r="V12" s="2"/>
      <c r="W12" s="41" t="s">
        <v>158</v>
      </c>
      <c r="X12" s="3" t="s">
        <v>132</v>
      </c>
      <c r="Y12" s="20" t="s">
        <v>84</v>
      </c>
    </row>
    <row r="13" spans="1:25" ht="93.75" customHeight="1" x14ac:dyDescent="0.25">
      <c r="A13" s="61"/>
      <c r="B13" s="51"/>
      <c r="C13" s="53"/>
      <c r="D13" s="51"/>
      <c r="E13" s="53"/>
      <c r="F13" s="53"/>
      <c r="G13" s="24">
        <v>501</v>
      </c>
      <c r="H13" s="27" t="str">
        <f t="shared" si="0"/>
        <v>Alta</v>
      </c>
      <c r="I13" s="30">
        <f t="shared" si="1"/>
        <v>0.8</v>
      </c>
      <c r="J13" s="24">
        <v>7</v>
      </c>
      <c r="K13" s="27" t="str">
        <f t="shared" si="2"/>
        <v>Mayor</v>
      </c>
      <c r="L13" s="30">
        <f t="shared" si="3"/>
        <v>0.8</v>
      </c>
      <c r="M13" s="27" t="str">
        <f>INDEX(mImpacto!$B$2:$F$6,MATCH('Matriz General '!K13,mImpacto!$A$2:$A$6,0),MATCH('Matriz General '!H13,mImpacto!$B$1:$F$1,0))</f>
        <v>ALTO</v>
      </c>
      <c r="N13" s="3" t="s">
        <v>172</v>
      </c>
      <c r="O13" s="24">
        <v>1</v>
      </c>
      <c r="P13" s="21" t="str">
        <f t="shared" ref="P13" si="12">IF(O13&lt;3,"Muy Baja",IF(O13&lt;25,"Baja",IF(O13&lt;501,"Media",IF(O13&lt;5001,"Alta","Muy Alta"))))</f>
        <v>Muy Baja</v>
      </c>
      <c r="Q13" s="24">
        <v>1</v>
      </c>
      <c r="R13" s="27" t="str">
        <f t="shared" ref="R13" si="13">IF(Q13&lt;3,"Leve",IF(Q13=3,"Menor",IF(Q13&lt;6,"Moderado",IF(Q13&lt;12,"Mayor","Catastrófico"))))</f>
        <v>Leve</v>
      </c>
      <c r="S13" s="27" t="str">
        <f>INDEX(mImpacto!$B$2:$F$6,MATCH('Matriz General '!R13,mImpacto!$A$2:$A$6,0),MATCH('Matriz General '!P13,mImpacto!$B$1:$F$1,0))</f>
        <v>BAJO</v>
      </c>
      <c r="T13" s="31">
        <v>45294</v>
      </c>
      <c r="U13" s="32">
        <v>45382</v>
      </c>
      <c r="V13" s="2"/>
      <c r="W13" s="3" t="s">
        <v>85</v>
      </c>
      <c r="X13" s="3" t="s">
        <v>160</v>
      </c>
      <c r="Y13" s="72" t="s">
        <v>84</v>
      </c>
    </row>
    <row r="14" spans="1:25" ht="111" customHeight="1" x14ac:dyDescent="0.25">
      <c r="A14" s="39"/>
      <c r="B14" s="3" t="s">
        <v>125</v>
      </c>
      <c r="C14" s="3" t="s">
        <v>87</v>
      </c>
      <c r="D14" s="20">
        <v>5</v>
      </c>
      <c r="E14" s="3" t="s">
        <v>140</v>
      </c>
      <c r="F14" s="3" t="s">
        <v>86</v>
      </c>
      <c r="G14" s="24">
        <v>501</v>
      </c>
      <c r="H14" s="27" t="str">
        <f t="shared" si="0"/>
        <v>Alta</v>
      </c>
      <c r="I14" s="30">
        <f t="shared" si="1"/>
        <v>0.8</v>
      </c>
      <c r="J14" s="24">
        <v>6</v>
      </c>
      <c r="K14" s="27" t="str">
        <f t="shared" si="2"/>
        <v>Mayor</v>
      </c>
      <c r="L14" s="30">
        <f t="shared" si="3"/>
        <v>0.8</v>
      </c>
      <c r="M14" s="27" t="str">
        <f>INDEX(mImpacto!$B$2:$F$6,MATCH('Matriz General '!K14,mImpacto!$A$2:$A$6,0),MATCH('Matriz General '!H14,mImpacto!$B$1:$F$1,0))</f>
        <v>ALTO</v>
      </c>
      <c r="N14" s="3" t="s">
        <v>88</v>
      </c>
      <c r="O14" s="24">
        <v>1</v>
      </c>
      <c r="P14" s="21" t="str">
        <f t="shared" ref="P14" si="14">IF(O14&lt;3,"Muy Baja",IF(O14&lt;25,"Baja",IF(O14&lt;501,"Media",IF(O14&lt;5001,"Alta","Muy Alta"))))</f>
        <v>Muy Baja</v>
      </c>
      <c r="Q14" s="24">
        <v>1</v>
      </c>
      <c r="R14" s="27" t="str">
        <f t="shared" ref="R14" si="15">IF(Q14&lt;3,"Leve",IF(Q14=3,"Menor",IF(Q14&lt;6,"Moderado",IF(Q14&lt;12,"Mayor","Catastrófico"))))</f>
        <v>Leve</v>
      </c>
      <c r="S14" s="27" t="str">
        <f>INDEX(mImpacto!$B$2:$F$6,MATCH('Matriz General '!R14,mImpacto!$A$2:$A$6,0),MATCH('Matriz General '!P14,mImpacto!$B$1:$F$1,0))</f>
        <v>BAJO</v>
      </c>
      <c r="T14" s="31">
        <v>45294</v>
      </c>
      <c r="U14" s="32">
        <v>45473</v>
      </c>
      <c r="V14" s="2"/>
      <c r="W14" s="3" t="s">
        <v>161</v>
      </c>
      <c r="X14" s="3" t="s">
        <v>89</v>
      </c>
      <c r="Y14" s="42" t="s">
        <v>90</v>
      </c>
    </row>
    <row r="15" spans="1:25" ht="154.5" customHeight="1" x14ac:dyDescent="0.25">
      <c r="A15" s="39"/>
      <c r="B15" s="3" t="s">
        <v>126</v>
      </c>
      <c r="C15" s="3" t="s">
        <v>91</v>
      </c>
      <c r="D15" s="20">
        <v>6</v>
      </c>
      <c r="E15" s="3" t="s">
        <v>141</v>
      </c>
      <c r="F15" s="3" t="s">
        <v>92</v>
      </c>
      <c r="G15" s="24">
        <v>501</v>
      </c>
      <c r="H15" s="27" t="str">
        <f t="shared" si="0"/>
        <v>Alta</v>
      </c>
      <c r="I15" s="30">
        <f t="shared" si="1"/>
        <v>0.8</v>
      </c>
      <c r="J15" s="24">
        <v>7</v>
      </c>
      <c r="K15" s="27" t="str">
        <f t="shared" si="2"/>
        <v>Mayor</v>
      </c>
      <c r="L15" s="30">
        <f t="shared" si="3"/>
        <v>0.8</v>
      </c>
      <c r="M15" s="27" t="str">
        <f>INDEX(mImpacto!$B$2:$F$6,MATCH('Matriz General '!K15,mImpacto!$A$2:$A$6,0),MATCH('Matriz General '!H15,mImpacto!$B$1:$F$1,0))</f>
        <v>ALTO</v>
      </c>
      <c r="N15" s="3" t="s">
        <v>93</v>
      </c>
      <c r="O15" s="24">
        <v>1</v>
      </c>
      <c r="P15" s="21" t="str">
        <f t="shared" ref="P15:P19" si="16">IF(O15&lt;3,"Muy Baja",IF(O15&lt;25,"Baja",IF(O15&lt;501,"Media",IF(O15&lt;5001,"Alta","Muy Alta"))))</f>
        <v>Muy Baja</v>
      </c>
      <c r="Q15" s="24">
        <v>1</v>
      </c>
      <c r="R15" s="27" t="str">
        <f t="shared" ref="R15:R19" si="17">IF(Q15&lt;3,"Leve",IF(Q15=3,"Menor",IF(Q15&lt;6,"Moderado",IF(Q15&lt;12,"Mayor","Catastrófico"))))</f>
        <v>Leve</v>
      </c>
      <c r="S15" s="27" t="str">
        <f>INDEX(mImpacto!$B$2:$F$6,MATCH('Matriz General '!R15,mImpacto!$A$2:$A$6,0),MATCH('Matriz General '!P15,mImpacto!$B$1:$F$1,0))</f>
        <v>BAJO</v>
      </c>
      <c r="T15" s="31">
        <v>45294</v>
      </c>
      <c r="U15" s="31">
        <v>45657</v>
      </c>
      <c r="V15" s="2"/>
      <c r="W15" s="3" t="s">
        <v>162</v>
      </c>
      <c r="X15" s="3" t="s">
        <v>142</v>
      </c>
      <c r="Y15" s="20" t="s">
        <v>94</v>
      </c>
    </row>
    <row r="16" spans="1:25" ht="106.5" customHeight="1" x14ac:dyDescent="0.25">
      <c r="B16" s="3" t="s">
        <v>127</v>
      </c>
      <c r="C16" s="3" t="s">
        <v>95</v>
      </c>
      <c r="D16" s="20">
        <v>7</v>
      </c>
      <c r="E16" s="3" t="s">
        <v>96</v>
      </c>
      <c r="F16" s="3" t="s">
        <v>97</v>
      </c>
      <c r="G16" s="24">
        <v>501</v>
      </c>
      <c r="H16" s="27" t="str">
        <f t="shared" si="0"/>
        <v>Alta</v>
      </c>
      <c r="I16" s="15">
        <f t="shared" si="1"/>
        <v>0.8</v>
      </c>
      <c r="J16" s="24">
        <v>7</v>
      </c>
      <c r="K16" s="27" t="str">
        <f t="shared" si="2"/>
        <v>Mayor</v>
      </c>
      <c r="L16" s="15">
        <f t="shared" si="3"/>
        <v>0.8</v>
      </c>
      <c r="M16" s="27" t="str">
        <f>INDEX(mImpacto!$B$2:$F$6,MATCH('Matriz General '!K16,mImpacto!$A$2:$A$6,0),MATCH('Matriz General '!H16,mImpacto!$B$1:$F$1,0))</f>
        <v>ALTO</v>
      </c>
      <c r="N16" s="3" t="s">
        <v>133</v>
      </c>
      <c r="O16" s="24">
        <v>1</v>
      </c>
      <c r="P16" s="21" t="str">
        <f t="shared" si="16"/>
        <v>Muy Baja</v>
      </c>
      <c r="Q16" s="24">
        <v>1</v>
      </c>
      <c r="R16" s="27" t="str">
        <f t="shared" si="17"/>
        <v>Leve</v>
      </c>
      <c r="S16" s="27" t="str">
        <f>INDEX(mImpacto!$B$2:$F$6,MATCH('Matriz General '!R16,mImpacto!$A$2:$A$6,0),MATCH('Matriz General '!P16,mImpacto!$B$1:$F$1,0))</f>
        <v>BAJO</v>
      </c>
      <c r="T16" s="31">
        <v>45294</v>
      </c>
      <c r="U16" s="31">
        <v>45657</v>
      </c>
      <c r="V16" s="2"/>
      <c r="W16" s="3" t="s">
        <v>98</v>
      </c>
      <c r="X16" s="3" t="s">
        <v>99</v>
      </c>
      <c r="Y16" s="20" t="s">
        <v>84</v>
      </c>
    </row>
    <row r="17" spans="2:25" ht="147.75" customHeight="1" x14ac:dyDescent="0.25">
      <c r="B17" s="3" t="s">
        <v>128</v>
      </c>
      <c r="C17" s="41" t="s">
        <v>100</v>
      </c>
      <c r="D17" s="20">
        <v>8</v>
      </c>
      <c r="E17" s="3" t="s">
        <v>101</v>
      </c>
      <c r="F17" s="3" t="s">
        <v>102</v>
      </c>
      <c r="G17" s="24">
        <v>50</v>
      </c>
      <c r="H17" s="27" t="str">
        <f t="shared" si="0"/>
        <v>Media</v>
      </c>
      <c r="I17" s="15">
        <f t="shared" si="1"/>
        <v>0.6</v>
      </c>
      <c r="J17" s="24">
        <v>10</v>
      </c>
      <c r="K17" s="27" t="str">
        <f t="shared" si="2"/>
        <v>Mayor</v>
      </c>
      <c r="L17" s="15">
        <f t="shared" si="3"/>
        <v>0.8</v>
      </c>
      <c r="M17" s="27" t="str">
        <f>INDEX(mImpacto!$B$2:$F$6,MATCH('Matriz General '!K17,mImpacto!$A$2:$A$6,0),MATCH('Matriz General '!H17,mImpacto!$B$1:$F$1,0))</f>
        <v>ALTO</v>
      </c>
      <c r="N17" s="3" t="s">
        <v>163</v>
      </c>
      <c r="O17" s="24">
        <v>1</v>
      </c>
      <c r="P17" s="21" t="str">
        <f t="shared" si="16"/>
        <v>Muy Baja</v>
      </c>
      <c r="Q17" s="24">
        <v>1</v>
      </c>
      <c r="R17" s="27" t="str">
        <f t="shared" si="17"/>
        <v>Leve</v>
      </c>
      <c r="S17" s="27" t="str">
        <f>INDEX(mImpacto!$B$2:$F$6,MATCH('Matriz General '!R17,mImpacto!$A$2:$A$6,0),MATCH('Matriz General '!P17,mImpacto!$B$1:$F$1,0))</f>
        <v>BAJO</v>
      </c>
      <c r="T17" s="31">
        <v>45294</v>
      </c>
      <c r="U17" s="31">
        <v>45657</v>
      </c>
      <c r="V17" s="2"/>
      <c r="W17" s="3" t="s">
        <v>103</v>
      </c>
      <c r="X17" s="3" t="s">
        <v>104</v>
      </c>
      <c r="Y17" s="20" t="s">
        <v>76</v>
      </c>
    </row>
    <row r="18" spans="2:25" ht="128.25" customHeight="1" x14ac:dyDescent="0.25">
      <c r="B18" s="3" t="s">
        <v>129</v>
      </c>
      <c r="C18" s="3" t="s">
        <v>144</v>
      </c>
      <c r="D18" s="20">
        <v>9</v>
      </c>
      <c r="E18" s="3" t="s">
        <v>143</v>
      </c>
      <c r="F18" s="28" t="s">
        <v>145</v>
      </c>
      <c r="G18" s="24">
        <v>20</v>
      </c>
      <c r="H18" s="27" t="str">
        <f t="shared" si="0"/>
        <v>Baja</v>
      </c>
      <c r="I18" s="15">
        <f t="shared" si="1"/>
        <v>0.4</v>
      </c>
      <c r="J18" s="24">
        <v>7</v>
      </c>
      <c r="K18" s="27" t="str">
        <f t="shared" si="2"/>
        <v>Mayor</v>
      </c>
      <c r="L18" s="15">
        <f t="shared" si="3"/>
        <v>0.8</v>
      </c>
      <c r="M18" s="27" t="str">
        <f>INDEX(mImpacto!$B$2:$F$6,MATCH('Matriz General '!K18,mImpacto!$A$2:$A$6,0),MATCH('Matriz General '!H18,mImpacto!$B$1:$F$1,0))</f>
        <v>ALTO</v>
      </c>
      <c r="N18" s="3" t="s">
        <v>146</v>
      </c>
      <c r="O18" s="24">
        <v>1</v>
      </c>
      <c r="P18" s="21" t="str">
        <f t="shared" si="16"/>
        <v>Muy Baja</v>
      </c>
      <c r="Q18" s="24">
        <v>1</v>
      </c>
      <c r="R18" s="27" t="str">
        <f t="shared" si="17"/>
        <v>Leve</v>
      </c>
      <c r="S18" s="27" t="str">
        <f>INDEX(mImpacto!$B$2:$F$6,MATCH('Matriz General '!R18,mImpacto!$A$2:$A$6,0),MATCH('Matriz General '!P18,mImpacto!$B$1:$F$1,0))</f>
        <v>BAJO</v>
      </c>
      <c r="T18" s="31">
        <v>45294</v>
      </c>
      <c r="U18" s="31">
        <v>45657</v>
      </c>
      <c r="V18" s="2"/>
      <c r="W18" s="3" t="s">
        <v>164</v>
      </c>
      <c r="X18" s="3" t="s">
        <v>147</v>
      </c>
      <c r="Y18" s="20" t="s">
        <v>94</v>
      </c>
    </row>
    <row r="19" spans="2:25" ht="91.5" customHeight="1" x14ac:dyDescent="0.25">
      <c r="B19" s="3" t="s">
        <v>127</v>
      </c>
      <c r="C19" s="3" t="s">
        <v>166</v>
      </c>
      <c r="D19" s="20">
        <v>10</v>
      </c>
      <c r="E19" s="3" t="s">
        <v>167</v>
      </c>
      <c r="F19" s="3" t="s">
        <v>168</v>
      </c>
      <c r="G19" s="24">
        <v>10</v>
      </c>
      <c r="H19" s="27" t="str">
        <f t="shared" si="0"/>
        <v>Baja</v>
      </c>
      <c r="I19" s="15">
        <f t="shared" si="1"/>
        <v>0.4</v>
      </c>
      <c r="J19" s="24">
        <v>8</v>
      </c>
      <c r="K19" s="27" t="str">
        <f t="shared" si="2"/>
        <v>Mayor</v>
      </c>
      <c r="L19" s="15">
        <f t="shared" si="3"/>
        <v>0.8</v>
      </c>
      <c r="M19" s="27" t="str">
        <f>INDEX(mImpacto!$B$2:$F$6,MATCH('Matriz General '!K19,mImpacto!$A$2:$A$6,0),MATCH('Matriz General '!H19,mImpacto!$B$1:$F$1,0))</f>
        <v>ALTO</v>
      </c>
      <c r="N19" s="3" t="s">
        <v>169</v>
      </c>
      <c r="O19" s="24">
        <v>1</v>
      </c>
      <c r="P19" s="21" t="str">
        <f t="shared" si="16"/>
        <v>Muy Baja</v>
      </c>
      <c r="Q19" s="24">
        <v>1</v>
      </c>
      <c r="R19" s="27" t="str">
        <f t="shared" si="17"/>
        <v>Leve</v>
      </c>
      <c r="S19" s="27" t="str">
        <f>INDEX(mImpacto!$B$2:$F$6,MATCH('Matriz General '!R19,mImpacto!$A$2:$A$6,0),MATCH('Matriz General '!P19,mImpacto!$B$1:$F$1,0))</f>
        <v>BAJO</v>
      </c>
      <c r="T19" s="32">
        <v>45474</v>
      </c>
      <c r="U19" s="32">
        <v>45657</v>
      </c>
      <c r="V19" s="2"/>
      <c r="W19" s="3" t="s">
        <v>170</v>
      </c>
      <c r="X19" s="3" t="s">
        <v>171</v>
      </c>
      <c r="Y19" s="20" t="s">
        <v>151</v>
      </c>
    </row>
    <row r="23" spans="2:25" ht="15.75" x14ac:dyDescent="0.25">
      <c r="B23" s="43" t="s">
        <v>105</v>
      </c>
      <c r="C23" s="43"/>
    </row>
    <row r="25" spans="2:25" x14ac:dyDescent="0.25">
      <c r="B25" s="44" t="s">
        <v>106</v>
      </c>
      <c r="C25" s="44"/>
      <c r="D25" s="44"/>
    </row>
    <row r="26" spans="2:25" x14ac:dyDescent="0.25">
      <c r="B26" s="45"/>
      <c r="C26" s="45"/>
      <c r="D26" s="45"/>
    </row>
    <row r="27" spans="2:25" x14ac:dyDescent="0.25">
      <c r="B27" s="11" t="s">
        <v>71</v>
      </c>
      <c r="C27" s="9" t="s">
        <v>107</v>
      </c>
      <c r="D27" s="34"/>
    </row>
    <row r="28" spans="2:25" x14ac:dyDescent="0.25">
      <c r="B28" s="11" t="s">
        <v>108</v>
      </c>
      <c r="C28" s="9" t="s">
        <v>109</v>
      </c>
      <c r="D28" s="38"/>
    </row>
    <row r="29" spans="2:25" x14ac:dyDescent="0.25">
      <c r="B29" s="11" t="s">
        <v>110</v>
      </c>
      <c r="C29" s="9" t="s">
        <v>111</v>
      </c>
      <c r="D29" s="35"/>
    </row>
    <row r="30" spans="2:25" x14ac:dyDescent="0.25">
      <c r="B30" s="11" t="s">
        <v>112</v>
      </c>
      <c r="C30" s="9" t="s">
        <v>67</v>
      </c>
      <c r="D30" s="37"/>
    </row>
    <row r="31" spans="2:25" x14ac:dyDescent="0.25">
      <c r="B31" s="25">
        <v>5001</v>
      </c>
      <c r="C31" s="9" t="s">
        <v>113</v>
      </c>
      <c r="D31" s="36"/>
    </row>
    <row r="33" spans="2:4" x14ac:dyDescent="0.25">
      <c r="B33" s="44" t="s">
        <v>134</v>
      </c>
      <c r="C33" s="44"/>
      <c r="D33" s="44"/>
    </row>
    <row r="34" spans="2:4" x14ac:dyDescent="0.25">
      <c r="B34" s="33"/>
      <c r="C34" s="33"/>
      <c r="D34" s="33"/>
    </row>
    <row r="35" spans="2:4" x14ac:dyDescent="0.25">
      <c r="B35" s="11" t="s">
        <v>71</v>
      </c>
      <c r="C35" s="9" t="s">
        <v>117</v>
      </c>
      <c r="D35" s="34"/>
    </row>
    <row r="36" spans="2:4" x14ac:dyDescent="0.25">
      <c r="B36" s="25">
        <v>3</v>
      </c>
      <c r="C36" s="9" t="s">
        <v>118</v>
      </c>
      <c r="D36" s="38"/>
    </row>
    <row r="37" spans="2:4" x14ac:dyDescent="0.25">
      <c r="B37" s="11" t="s">
        <v>114</v>
      </c>
      <c r="C37" s="9" t="s">
        <v>54</v>
      </c>
      <c r="D37" s="35"/>
    </row>
    <row r="38" spans="2:4" x14ac:dyDescent="0.25">
      <c r="B38" s="11" t="s">
        <v>115</v>
      </c>
      <c r="C38" s="9" t="s">
        <v>56</v>
      </c>
      <c r="D38" s="37"/>
    </row>
    <row r="39" spans="2:4" x14ac:dyDescent="0.25">
      <c r="B39" s="25" t="s">
        <v>116</v>
      </c>
      <c r="C39" s="9" t="s">
        <v>119</v>
      </c>
      <c r="D39" s="36"/>
    </row>
  </sheetData>
  <mergeCells count="37">
    <mergeCell ref="A9:A10"/>
    <mergeCell ref="A12:A13"/>
    <mergeCell ref="T5:W5"/>
    <mergeCell ref="N6:N7"/>
    <mergeCell ref="U6:U7"/>
    <mergeCell ref="E9:E10"/>
    <mergeCell ref="D9:D10"/>
    <mergeCell ref="F9:F10"/>
    <mergeCell ref="B2:Y2"/>
    <mergeCell ref="B3:Y3"/>
    <mergeCell ref="B4:Y4"/>
    <mergeCell ref="G5:M5"/>
    <mergeCell ref="O6:S6"/>
    <mergeCell ref="N5:S5"/>
    <mergeCell ref="X5:Y5"/>
    <mergeCell ref="T6:T7"/>
    <mergeCell ref="V6:V7"/>
    <mergeCell ref="X6:X7"/>
    <mergeCell ref="B5:F5"/>
    <mergeCell ref="D6:E6"/>
    <mergeCell ref="C6:C7"/>
    <mergeCell ref="B6:B7"/>
    <mergeCell ref="F6:F7"/>
    <mergeCell ref="G6:M6"/>
    <mergeCell ref="B23:C23"/>
    <mergeCell ref="B25:D25"/>
    <mergeCell ref="B26:D26"/>
    <mergeCell ref="B33:D33"/>
    <mergeCell ref="Y6:Y7"/>
    <mergeCell ref="W6:W7"/>
    <mergeCell ref="C9:C10"/>
    <mergeCell ref="B9:B10"/>
    <mergeCell ref="C12:C13"/>
    <mergeCell ref="E12:E13"/>
    <mergeCell ref="D12:D13"/>
    <mergeCell ref="F12:F13"/>
    <mergeCell ref="B12:B13"/>
  </mergeCells>
  <conditionalFormatting sqref="M8:M9">
    <cfRule type="cellIs" dxfId="217" priority="310" operator="equal">
      <formula>"Bajo"</formula>
    </cfRule>
    <cfRule type="cellIs" dxfId="216" priority="311" operator="equal">
      <formula>"Moderado"</formula>
    </cfRule>
    <cfRule type="cellIs" dxfId="215" priority="312" operator="equal">
      <formula>"Alto"</formula>
    </cfRule>
    <cfRule type="cellIs" dxfId="214" priority="313" operator="equal">
      <formula>"Extremo"</formula>
    </cfRule>
  </conditionalFormatting>
  <conditionalFormatting sqref="H8">
    <cfRule type="cellIs" dxfId="213" priority="305" operator="equal">
      <formula>"Muy Alta"</formula>
    </cfRule>
    <cfRule type="cellIs" dxfId="212" priority="306" operator="equal">
      <formula>"Alta"</formula>
    </cfRule>
    <cfRule type="cellIs" dxfId="211" priority="307" operator="equal">
      <formula>"Media"</formula>
    </cfRule>
    <cfRule type="cellIs" dxfId="210" priority="308" operator="equal">
      <formula>"Baja"</formula>
    </cfRule>
    <cfRule type="cellIs" dxfId="209" priority="309" operator="equal">
      <formula>"Muy Baja"</formula>
    </cfRule>
  </conditionalFormatting>
  <conditionalFormatting sqref="P8:P9">
    <cfRule type="cellIs" dxfId="208" priority="300" operator="equal">
      <formula>"Muy Alta"</formula>
    </cfRule>
    <cfRule type="cellIs" dxfId="207" priority="301" operator="equal">
      <formula>"Alta"</formula>
    </cfRule>
    <cfRule type="cellIs" dxfId="206" priority="302" operator="equal">
      <formula>"Media"</formula>
    </cfRule>
    <cfRule type="cellIs" dxfId="205" priority="303" operator="equal">
      <formula>"Baja"</formula>
    </cfRule>
    <cfRule type="cellIs" dxfId="204" priority="304" operator="equal">
      <formula>"Muy Baja"</formula>
    </cfRule>
  </conditionalFormatting>
  <conditionalFormatting sqref="R8:R9">
    <cfRule type="cellIs" dxfId="203" priority="295" operator="equal">
      <formula>"Catastrófico"</formula>
    </cfRule>
    <cfRule type="cellIs" dxfId="202" priority="296" operator="equal">
      <formula>"Mayor"</formula>
    </cfRule>
    <cfRule type="cellIs" dxfId="201" priority="297" operator="equal">
      <formula>"Moderado"</formula>
    </cfRule>
    <cfRule type="cellIs" dxfId="200" priority="298" operator="equal">
      <formula>"Menor"</formula>
    </cfRule>
    <cfRule type="cellIs" dxfId="199" priority="299" operator="equal">
      <formula>"Leve"</formula>
    </cfRule>
  </conditionalFormatting>
  <conditionalFormatting sqref="S8:S9">
    <cfRule type="cellIs" dxfId="198" priority="291" operator="equal">
      <formula>"Bajo"</formula>
    </cfRule>
    <cfRule type="cellIs" dxfId="197" priority="292" operator="equal">
      <formula>"Moderado"</formula>
    </cfRule>
    <cfRule type="cellIs" dxfId="196" priority="293" operator="equal">
      <formula>"Alto"</formula>
    </cfRule>
    <cfRule type="cellIs" dxfId="195" priority="294" operator="equal">
      <formula>"Extremo"</formula>
    </cfRule>
  </conditionalFormatting>
  <conditionalFormatting sqref="M10">
    <cfRule type="cellIs" dxfId="194" priority="282" operator="equal">
      <formula>"Bajo"</formula>
    </cfRule>
    <cfRule type="cellIs" dxfId="193" priority="283" operator="equal">
      <formula>"Moderado"</formula>
    </cfRule>
    <cfRule type="cellIs" dxfId="192" priority="284" operator="equal">
      <formula>"Alto"</formula>
    </cfRule>
    <cfRule type="cellIs" dxfId="191" priority="285" operator="equal">
      <formula>"Extremo"</formula>
    </cfRule>
  </conditionalFormatting>
  <conditionalFormatting sqref="P10">
    <cfRule type="cellIs" dxfId="190" priority="272" operator="equal">
      <formula>"Muy Alta"</formula>
    </cfRule>
    <cfRule type="cellIs" dxfId="189" priority="273" operator="equal">
      <formula>"Alta"</formula>
    </cfRule>
    <cfRule type="cellIs" dxfId="188" priority="274" operator="equal">
      <formula>"Media"</formula>
    </cfRule>
    <cfRule type="cellIs" dxfId="187" priority="275" operator="equal">
      <formula>"Baja"</formula>
    </cfRule>
    <cfRule type="cellIs" dxfId="186" priority="276" operator="equal">
      <formula>"Muy Baja"</formula>
    </cfRule>
  </conditionalFormatting>
  <conditionalFormatting sqref="R10">
    <cfRule type="cellIs" dxfId="185" priority="267" operator="equal">
      <formula>"Catastrófico"</formula>
    </cfRule>
    <cfRule type="cellIs" dxfId="184" priority="268" operator="equal">
      <formula>"Mayor"</formula>
    </cfRule>
    <cfRule type="cellIs" dxfId="183" priority="269" operator="equal">
      <formula>"Moderado"</formula>
    </cfRule>
    <cfRule type="cellIs" dxfId="182" priority="270" operator="equal">
      <formula>"Menor"</formula>
    </cfRule>
    <cfRule type="cellIs" dxfId="181" priority="271" operator="equal">
      <formula>"Leve"</formula>
    </cfRule>
  </conditionalFormatting>
  <conditionalFormatting sqref="S10">
    <cfRule type="cellIs" dxfId="180" priority="263" operator="equal">
      <formula>"Bajo"</formula>
    </cfRule>
    <cfRule type="cellIs" dxfId="179" priority="264" operator="equal">
      <formula>"Moderado"</formula>
    </cfRule>
    <cfRule type="cellIs" dxfId="178" priority="265" operator="equal">
      <formula>"Alto"</formula>
    </cfRule>
    <cfRule type="cellIs" dxfId="177" priority="266" operator="equal">
      <formula>"Extremo"</formula>
    </cfRule>
  </conditionalFormatting>
  <conditionalFormatting sqref="M11">
    <cfRule type="cellIs" dxfId="176" priority="249" operator="equal">
      <formula>"Bajo"</formula>
    </cfRule>
    <cfRule type="cellIs" dxfId="175" priority="250" operator="equal">
      <formula>"Moderado"</formula>
    </cfRule>
    <cfRule type="cellIs" dxfId="174" priority="251" operator="equal">
      <formula>"Alto"</formula>
    </cfRule>
    <cfRule type="cellIs" dxfId="173" priority="252" operator="equal">
      <formula>"Extremo"</formula>
    </cfRule>
  </conditionalFormatting>
  <conditionalFormatting sqref="P11">
    <cfRule type="cellIs" dxfId="172" priority="244" operator="equal">
      <formula>"Muy Alta"</formula>
    </cfRule>
    <cfRule type="cellIs" dxfId="171" priority="245" operator="equal">
      <formula>"Alta"</formula>
    </cfRule>
    <cfRule type="cellIs" dxfId="170" priority="246" operator="equal">
      <formula>"Media"</formula>
    </cfRule>
    <cfRule type="cellIs" dxfId="169" priority="247" operator="equal">
      <formula>"Baja"</formula>
    </cfRule>
    <cfRule type="cellIs" dxfId="168" priority="248" operator="equal">
      <formula>"Muy Baja"</formula>
    </cfRule>
  </conditionalFormatting>
  <conditionalFormatting sqref="R11">
    <cfRule type="cellIs" dxfId="167" priority="239" operator="equal">
      <formula>"Catastrófico"</formula>
    </cfRule>
    <cfRule type="cellIs" dxfId="166" priority="240" operator="equal">
      <formula>"Mayor"</formula>
    </cfRule>
    <cfRule type="cellIs" dxfId="165" priority="241" operator="equal">
      <formula>"Moderado"</formula>
    </cfRule>
    <cfRule type="cellIs" dxfId="164" priority="242" operator="equal">
      <formula>"Menor"</formula>
    </cfRule>
    <cfRule type="cellIs" dxfId="163" priority="243" operator="equal">
      <formula>"Leve"</formula>
    </cfRule>
  </conditionalFormatting>
  <conditionalFormatting sqref="S11">
    <cfRule type="cellIs" dxfId="162" priority="235" operator="equal">
      <formula>"Bajo"</formula>
    </cfRule>
    <cfRule type="cellIs" dxfId="161" priority="236" operator="equal">
      <formula>"Moderado"</formula>
    </cfRule>
    <cfRule type="cellIs" dxfId="160" priority="237" operator="equal">
      <formula>"Alto"</formula>
    </cfRule>
    <cfRule type="cellIs" dxfId="159" priority="238" operator="equal">
      <formula>"Extremo"</formula>
    </cfRule>
  </conditionalFormatting>
  <conditionalFormatting sqref="M12">
    <cfRule type="cellIs" dxfId="158" priority="221" operator="equal">
      <formula>"Bajo"</formula>
    </cfRule>
    <cfRule type="cellIs" dxfId="157" priority="222" operator="equal">
      <formula>"Moderado"</formula>
    </cfRule>
    <cfRule type="cellIs" dxfId="156" priority="223" operator="equal">
      <formula>"Alto"</formula>
    </cfRule>
    <cfRule type="cellIs" dxfId="155" priority="224" operator="equal">
      <formula>"Extremo"</formula>
    </cfRule>
  </conditionalFormatting>
  <conditionalFormatting sqref="P12">
    <cfRule type="cellIs" dxfId="154" priority="216" operator="equal">
      <formula>"Muy Alta"</formula>
    </cfRule>
    <cfRule type="cellIs" dxfId="153" priority="217" operator="equal">
      <formula>"Alta"</formula>
    </cfRule>
    <cfRule type="cellIs" dxfId="152" priority="218" operator="equal">
      <formula>"Media"</formula>
    </cfRule>
    <cfRule type="cellIs" dxfId="151" priority="219" operator="equal">
      <formula>"Baja"</formula>
    </cfRule>
    <cfRule type="cellIs" dxfId="150" priority="220" operator="equal">
      <formula>"Muy Baja"</formula>
    </cfRule>
  </conditionalFormatting>
  <conditionalFormatting sqref="R12">
    <cfRule type="cellIs" dxfId="149" priority="211" operator="equal">
      <formula>"Catastrófico"</formula>
    </cfRule>
    <cfRule type="cellIs" dxfId="148" priority="212" operator="equal">
      <formula>"Mayor"</formula>
    </cfRule>
    <cfRule type="cellIs" dxfId="147" priority="213" operator="equal">
      <formula>"Moderado"</formula>
    </cfRule>
    <cfRule type="cellIs" dxfId="146" priority="214" operator="equal">
      <formula>"Menor"</formula>
    </cfRule>
    <cfRule type="cellIs" dxfId="145" priority="215" operator="equal">
      <formula>"Leve"</formula>
    </cfRule>
  </conditionalFormatting>
  <conditionalFormatting sqref="S12">
    <cfRule type="cellIs" dxfId="144" priority="207" operator="equal">
      <formula>"Bajo"</formula>
    </cfRule>
    <cfRule type="cellIs" dxfId="143" priority="208" operator="equal">
      <formula>"Moderado"</formula>
    </cfRule>
    <cfRule type="cellIs" dxfId="142" priority="209" operator="equal">
      <formula>"Alto"</formula>
    </cfRule>
    <cfRule type="cellIs" dxfId="141" priority="210" operator="equal">
      <formula>"Extremo"</formula>
    </cfRule>
  </conditionalFormatting>
  <conditionalFormatting sqref="M13">
    <cfRule type="cellIs" dxfId="140" priority="193" operator="equal">
      <formula>"Bajo"</formula>
    </cfRule>
    <cfRule type="cellIs" dxfId="139" priority="194" operator="equal">
      <formula>"Moderado"</formula>
    </cfRule>
    <cfRule type="cellIs" dxfId="138" priority="195" operator="equal">
      <formula>"Alto"</formula>
    </cfRule>
    <cfRule type="cellIs" dxfId="137" priority="196" operator="equal">
      <formula>"Extremo"</formula>
    </cfRule>
  </conditionalFormatting>
  <conditionalFormatting sqref="P13">
    <cfRule type="cellIs" dxfId="136" priority="188" operator="equal">
      <formula>"Muy Alta"</formula>
    </cfRule>
    <cfRule type="cellIs" dxfId="135" priority="189" operator="equal">
      <formula>"Alta"</formula>
    </cfRule>
    <cfRule type="cellIs" dxfId="134" priority="190" operator="equal">
      <formula>"Media"</formula>
    </cfRule>
    <cfRule type="cellIs" dxfId="133" priority="191" operator="equal">
      <formula>"Baja"</formula>
    </cfRule>
    <cfRule type="cellIs" dxfId="132" priority="192" operator="equal">
      <formula>"Muy Baja"</formula>
    </cfRule>
  </conditionalFormatting>
  <conditionalFormatting sqref="R13">
    <cfRule type="cellIs" dxfId="131" priority="183" operator="equal">
      <formula>"Catastrófico"</formula>
    </cfRule>
    <cfRule type="cellIs" dxfId="130" priority="184" operator="equal">
      <formula>"Mayor"</formula>
    </cfRule>
    <cfRule type="cellIs" dxfId="129" priority="185" operator="equal">
      <formula>"Moderado"</formula>
    </cfRule>
    <cfRule type="cellIs" dxfId="128" priority="186" operator="equal">
      <formula>"Menor"</formula>
    </cfRule>
    <cfRule type="cellIs" dxfId="127" priority="187" operator="equal">
      <formula>"Leve"</formula>
    </cfRule>
  </conditionalFormatting>
  <conditionalFormatting sqref="S13">
    <cfRule type="cellIs" dxfId="126" priority="179" operator="equal">
      <formula>"Bajo"</formula>
    </cfRule>
    <cfRule type="cellIs" dxfId="125" priority="180" operator="equal">
      <formula>"Moderado"</formula>
    </cfRule>
    <cfRule type="cellIs" dxfId="124" priority="181" operator="equal">
      <formula>"Alto"</formula>
    </cfRule>
    <cfRule type="cellIs" dxfId="123" priority="182" operator="equal">
      <formula>"Extremo"</formula>
    </cfRule>
  </conditionalFormatting>
  <conditionalFormatting sqref="M14">
    <cfRule type="cellIs" dxfId="122" priority="165" operator="equal">
      <formula>"Bajo"</formula>
    </cfRule>
    <cfRule type="cellIs" dxfId="121" priority="166" operator="equal">
      <formula>"Moderado"</formula>
    </cfRule>
    <cfRule type="cellIs" dxfId="120" priority="167" operator="equal">
      <formula>"Alto"</formula>
    </cfRule>
    <cfRule type="cellIs" dxfId="119" priority="168" operator="equal">
      <formula>"Extremo"</formula>
    </cfRule>
  </conditionalFormatting>
  <conditionalFormatting sqref="P14">
    <cfRule type="cellIs" dxfId="118" priority="160" operator="equal">
      <formula>"Muy Alta"</formula>
    </cfRule>
    <cfRule type="cellIs" dxfId="117" priority="161" operator="equal">
      <formula>"Alta"</formula>
    </cfRule>
    <cfRule type="cellIs" dxfId="116" priority="162" operator="equal">
      <formula>"Media"</formula>
    </cfRule>
    <cfRule type="cellIs" dxfId="115" priority="163" operator="equal">
      <formula>"Baja"</formula>
    </cfRule>
    <cfRule type="cellIs" dxfId="114" priority="164" operator="equal">
      <formula>"Muy Baja"</formula>
    </cfRule>
  </conditionalFormatting>
  <conditionalFormatting sqref="R14">
    <cfRule type="cellIs" dxfId="113" priority="155" operator="equal">
      <formula>"Catastrófico"</formula>
    </cfRule>
    <cfRule type="cellIs" dxfId="112" priority="156" operator="equal">
      <formula>"Mayor"</formula>
    </cfRule>
    <cfRule type="cellIs" dxfId="111" priority="157" operator="equal">
      <formula>"Moderado"</formula>
    </cfRule>
    <cfRule type="cellIs" dxfId="110" priority="158" operator="equal">
      <formula>"Menor"</formula>
    </cfRule>
    <cfRule type="cellIs" dxfId="109" priority="159" operator="equal">
      <formula>"Leve"</formula>
    </cfRule>
  </conditionalFormatting>
  <conditionalFormatting sqref="S14">
    <cfRule type="cellIs" dxfId="108" priority="151" operator="equal">
      <formula>"Bajo"</formula>
    </cfRule>
    <cfRule type="cellIs" dxfId="107" priority="152" operator="equal">
      <formula>"Moderado"</formula>
    </cfRule>
    <cfRule type="cellIs" dxfId="106" priority="153" operator="equal">
      <formula>"Alto"</formula>
    </cfRule>
    <cfRule type="cellIs" dxfId="105" priority="154" operator="equal">
      <formula>"Extremo"</formula>
    </cfRule>
  </conditionalFormatting>
  <conditionalFormatting sqref="M15">
    <cfRule type="cellIs" dxfId="104" priority="117" operator="equal">
      <formula>"Bajo"</formula>
    </cfRule>
    <cfRule type="cellIs" dxfId="103" priority="118" operator="equal">
      <formula>"Moderado"</formula>
    </cfRule>
    <cfRule type="cellIs" dxfId="102" priority="119" operator="equal">
      <formula>"Alto"</formula>
    </cfRule>
    <cfRule type="cellIs" dxfId="101" priority="120" operator="equal">
      <formula>"Extremo"</formula>
    </cfRule>
  </conditionalFormatting>
  <conditionalFormatting sqref="M16">
    <cfRule type="cellIs" dxfId="100" priority="108" operator="equal">
      <formula>"Bajo"</formula>
    </cfRule>
    <cfRule type="cellIs" dxfId="99" priority="109" operator="equal">
      <formula>"Moderado"</formula>
    </cfRule>
    <cfRule type="cellIs" dxfId="98" priority="110" operator="equal">
      <formula>"Alto"</formula>
    </cfRule>
    <cfRule type="cellIs" dxfId="97" priority="111" operator="equal">
      <formula>"Extremo"</formula>
    </cfRule>
  </conditionalFormatting>
  <conditionalFormatting sqref="M17">
    <cfRule type="cellIs" dxfId="96" priority="99" operator="equal">
      <formula>"Bajo"</formula>
    </cfRule>
    <cfRule type="cellIs" dxfId="95" priority="100" operator="equal">
      <formula>"Moderado"</formula>
    </cfRule>
    <cfRule type="cellIs" dxfId="94" priority="101" operator="equal">
      <formula>"Alto"</formula>
    </cfRule>
    <cfRule type="cellIs" dxfId="93" priority="102" operator="equal">
      <formula>"Extremo"</formula>
    </cfRule>
  </conditionalFormatting>
  <conditionalFormatting sqref="M18">
    <cfRule type="cellIs" dxfId="92" priority="90" operator="equal">
      <formula>"Bajo"</formula>
    </cfRule>
    <cfRule type="cellIs" dxfId="91" priority="91" operator="equal">
      <formula>"Moderado"</formula>
    </cfRule>
    <cfRule type="cellIs" dxfId="90" priority="92" operator="equal">
      <formula>"Alto"</formula>
    </cfRule>
    <cfRule type="cellIs" dxfId="89" priority="93" operator="equal">
      <formula>"Extremo"</formula>
    </cfRule>
  </conditionalFormatting>
  <conditionalFormatting sqref="K19">
    <cfRule type="cellIs" dxfId="88" priority="85" operator="equal">
      <formula>"Catastrófico"</formula>
    </cfRule>
    <cfRule type="cellIs" dxfId="87" priority="86" operator="equal">
      <formula>"Mayor"</formula>
    </cfRule>
    <cfRule type="cellIs" dxfId="86" priority="87" operator="equal">
      <formula>"Moderado"</formula>
    </cfRule>
    <cfRule type="cellIs" dxfId="85" priority="88" operator="equal">
      <formula>"Menor"</formula>
    </cfRule>
    <cfRule type="cellIs" dxfId="84" priority="89" operator="equal">
      <formula>"Leve"</formula>
    </cfRule>
  </conditionalFormatting>
  <conditionalFormatting sqref="M19">
    <cfRule type="cellIs" dxfId="83" priority="81" operator="equal">
      <formula>"Bajo"</formula>
    </cfRule>
    <cfRule type="cellIs" dxfId="82" priority="82" operator="equal">
      <formula>"Moderado"</formula>
    </cfRule>
    <cfRule type="cellIs" dxfId="81" priority="83" operator="equal">
      <formula>"Alto"</formula>
    </cfRule>
    <cfRule type="cellIs" dxfId="80" priority="84" operator="equal">
      <formula>"Extremo"</formula>
    </cfRule>
  </conditionalFormatting>
  <conditionalFormatting sqref="P15">
    <cfRule type="cellIs" dxfId="79" priority="76" operator="equal">
      <formula>"Muy Alta"</formula>
    </cfRule>
    <cfRule type="cellIs" dxfId="78" priority="77" operator="equal">
      <formula>"Alta"</formula>
    </cfRule>
    <cfRule type="cellIs" dxfId="77" priority="78" operator="equal">
      <formula>"Media"</formula>
    </cfRule>
    <cfRule type="cellIs" dxfId="76" priority="79" operator="equal">
      <formula>"Baja"</formula>
    </cfRule>
    <cfRule type="cellIs" dxfId="75" priority="80" operator="equal">
      <formula>"Muy Baja"</formula>
    </cfRule>
  </conditionalFormatting>
  <conditionalFormatting sqref="R15">
    <cfRule type="cellIs" dxfId="74" priority="71" operator="equal">
      <formula>"Catastrófico"</formula>
    </cfRule>
    <cfRule type="cellIs" dxfId="73" priority="72" operator="equal">
      <formula>"Mayor"</formula>
    </cfRule>
    <cfRule type="cellIs" dxfId="72" priority="73" operator="equal">
      <formula>"Moderado"</formula>
    </cfRule>
    <cfRule type="cellIs" dxfId="71" priority="74" operator="equal">
      <formula>"Menor"</formula>
    </cfRule>
    <cfRule type="cellIs" dxfId="70" priority="75" operator="equal">
      <formula>"Leve"</formula>
    </cfRule>
  </conditionalFormatting>
  <conditionalFormatting sqref="S15">
    <cfRule type="cellIs" dxfId="69" priority="67" operator="equal">
      <formula>"Bajo"</formula>
    </cfRule>
    <cfRule type="cellIs" dxfId="68" priority="68" operator="equal">
      <formula>"Moderado"</formula>
    </cfRule>
    <cfRule type="cellIs" dxfId="67" priority="69" operator="equal">
      <formula>"Alto"</formula>
    </cfRule>
    <cfRule type="cellIs" dxfId="66" priority="70" operator="equal">
      <formula>"Extremo"</formula>
    </cfRule>
  </conditionalFormatting>
  <conditionalFormatting sqref="P16">
    <cfRule type="cellIs" dxfId="65" priority="62" operator="equal">
      <formula>"Muy Alta"</formula>
    </cfRule>
    <cfRule type="cellIs" dxfId="64" priority="63" operator="equal">
      <formula>"Alta"</formula>
    </cfRule>
    <cfRule type="cellIs" dxfId="63" priority="64" operator="equal">
      <formula>"Media"</formula>
    </cfRule>
    <cfRule type="cellIs" dxfId="62" priority="65" operator="equal">
      <formula>"Baja"</formula>
    </cfRule>
    <cfRule type="cellIs" dxfId="61" priority="66" operator="equal">
      <formula>"Muy Baja"</formula>
    </cfRule>
  </conditionalFormatting>
  <conditionalFormatting sqref="R16">
    <cfRule type="cellIs" dxfId="60" priority="57" operator="equal">
      <formula>"Catastrófico"</formula>
    </cfRule>
    <cfRule type="cellIs" dxfId="59" priority="58" operator="equal">
      <formula>"Mayor"</formula>
    </cfRule>
    <cfRule type="cellIs" dxfId="58" priority="59" operator="equal">
      <formula>"Moderado"</formula>
    </cfRule>
    <cfRule type="cellIs" dxfId="57" priority="60" operator="equal">
      <formula>"Menor"</formula>
    </cfRule>
    <cfRule type="cellIs" dxfId="56" priority="61" operator="equal">
      <formula>"Leve"</formula>
    </cfRule>
  </conditionalFormatting>
  <conditionalFormatting sqref="S16">
    <cfRule type="cellIs" dxfId="55" priority="53" operator="equal">
      <formula>"Bajo"</formula>
    </cfRule>
    <cfRule type="cellIs" dxfId="54" priority="54" operator="equal">
      <formula>"Moderado"</formula>
    </cfRule>
    <cfRule type="cellIs" dxfId="53" priority="55" operator="equal">
      <formula>"Alto"</formula>
    </cfRule>
    <cfRule type="cellIs" dxfId="52" priority="56" operator="equal">
      <formula>"Extremo"</formula>
    </cfRule>
  </conditionalFormatting>
  <conditionalFormatting sqref="P17">
    <cfRule type="cellIs" dxfId="51" priority="48" operator="equal">
      <formula>"Muy Alta"</formula>
    </cfRule>
    <cfRule type="cellIs" dxfId="50" priority="49" operator="equal">
      <formula>"Alta"</formula>
    </cfRule>
    <cfRule type="cellIs" dxfId="49" priority="50" operator="equal">
      <formula>"Media"</formula>
    </cfRule>
    <cfRule type="cellIs" dxfId="48" priority="51" operator="equal">
      <formula>"Baja"</formula>
    </cfRule>
    <cfRule type="cellIs" dxfId="47" priority="52" operator="equal">
      <formula>"Muy Baja"</formula>
    </cfRule>
  </conditionalFormatting>
  <conditionalFormatting sqref="R17">
    <cfRule type="cellIs" dxfId="46" priority="43" operator="equal">
      <formula>"Catastrófico"</formula>
    </cfRule>
    <cfRule type="cellIs" dxfId="45" priority="44" operator="equal">
      <formula>"Mayor"</formula>
    </cfRule>
    <cfRule type="cellIs" dxfId="44" priority="45" operator="equal">
      <formula>"Moderado"</formula>
    </cfRule>
    <cfRule type="cellIs" dxfId="43" priority="46" operator="equal">
      <formula>"Menor"</formula>
    </cfRule>
    <cfRule type="cellIs" dxfId="42" priority="47" operator="equal">
      <formula>"Leve"</formula>
    </cfRule>
  </conditionalFormatting>
  <conditionalFormatting sqref="S17">
    <cfRule type="cellIs" dxfId="41" priority="39" operator="equal">
      <formula>"Bajo"</formula>
    </cfRule>
    <cfRule type="cellIs" dxfId="40" priority="40" operator="equal">
      <formula>"Moderado"</formula>
    </cfRule>
    <cfRule type="cellIs" dxfId="39" priority="41" operator="equal">
      <formula>"Alto"</formula>
    </cfRule>
    <cfRule type="cellIs" dxfId="38" priority="42" operator="equal">
      <formula>"Extremo"</formula>
    </cfRule>
  </conditionalFormatting>
  <conditionalFormatting sqref="P18">
    <cfRule type="cellIs" dxfId="37" priority="34" operator="equal">
      <formula>"Muy Alta"</formula>
    </cfRule>
    <cfRule type="cellIs" dxfId="36" priority="35" operator="equal">
      <formula>"Alta"</formula>
    </cfRule>
    <cfRule type="cellIs" dxfId="35" priority="36" operator="equal">
      <formula>"Media"</formula>
    </cfRule>
    <cfRule type="cellIs" dxfId="34" priority="37" operator="equal">
      <formula>"Baja"</formula>
    </cfRule>
    <cfRule type="cellIs" dxfId="33" priority="38" operator="equal">
      <formula>"Muy Baja"</formula>
    </cfRule>
  </conditionalFormatting>
  <conditionalFormatting sqref="R18">
    <cfRule type="cellIs" dxfId="32" priority="29" operator="equal">
      <formula>"Catastrófico"</formula>
    </cfRule>
    <cfRule type="cellIs" dxfId="31" priority="30" operator="equal">
      <formula>"Mayor"</formula>
    </cfRule>
    <cfRule type="cellIs" dxfId="30" priority="31" operator="equal">
      <formula>"Moderado"</formula>
    </cfRule>
    <cfRule type="cellIs" dxfId="29" priority="32" operator="equal">
      <formula>"Menor"</formula>
    </cfRule>
    <cfRule type="cellIs" dxfId="28" priority="33" operator="equal">
      <formula>"Leve"</formula>
    </cfRule>
  </conditionalFormatting>
  <conditionalFormatting sqref="S18">
    <cfRule type="cellIs" dxfId="27" priority="25" operator="equal">
      <formula>"Bajo"</formula>
    </cfRule>
    <cfRule type="cellIs" dxfId="26" priority="26" operator="equal">
      <formula>"Moderado"</formula>
    </cfRule>
    <cfRule type="cellIs" dxfId="25" priority="27" operator="equal">
      <formula>"Alto"</formula>
    </cfRule>
    <cfRule type="cellIs" dxfId="24" priority="28" operator="equal">
      <formula>"Extremo"</formula>
    </cfRule>
  </conditionalFormatting>
  <conditionalFormatting sqref="P19">
    <cfRule type="cellIs" dxfId="23" priority="20" operator="equal">
      <formula>"Muy Alta"</formula>
    </cfRule>
    <cfRule type="cellIs" dxfId="22" priority="21" operator="equal">
      <formula>"Alta"</formula>
    </cfRule>
    <cfRule type="cellIs" dxfId="21" priority="22" operator="equal">
      <formula>"Media"</formula>
    </cfRule>
    <cfRule type="cellIs" dxfId="20" priority="23" operator="equal">
      <formula>"Baja"</formula>
    </cfRule>
    <cfRule type="cellIs" dxfId="19" priority="24" operator="equal">
      <formula>"Muy Baja"</formula>
    </cfRule>
  </conditionalFormatting>
  <conditionalFormatting sqref="R19">
    <cfRule type="cellIs" dxfId="18" priority="15" operator="equal">
      <formula>"Catastrófico"</formula>
    </cfRule>
    <cfRule type="cellIs" dxfId="17" priority="16" operator="equal">
      <formula>"Mayor"</formula>
    </cfRule>
    <cfRule type="cellIs" dxfId="16" priority="17" operator="equal">
      <formula>"Moderado"</formula>
    </cfRule>
    <cfRule type="cellIs" dxfId="15" priority="18" operator="equal">
      <formula>"Menor"</formula>
    </cfRule>
    <cfRule type="cellIs" dxfId="14" priority="19" operator="equal">
      <formula>"Leve"</formula>
    </cfRule>
  </conditionalFormatting>
  <conditionalFormatting sqref="S19">
    <cfRule type="cellIs" dxfId="13" priority="11" operator="equal">
      <formula>"Bajo"</formula>
    </cfRule>
    <cfRule type="cellIs" dxfId="12" priority="12" operator="equal">
      <formula>"Moderado"</formula>
    </cfRule>
    <cfRule type="cellIs" dxfId="11" priority="13" operator="equal">
      <formula>"Alto"</formula>
    </cfRule>
    <cfRule type="cellIs" dxfId="10" priority="14" operator="equal">
      <formula>"Extremo"</formula>
    </cfRule>
  </conditionalFormatting>
  <conditionalFormatting sqref="H9:H19">
    <cfRule type="cellIs" dxfId="9" priority="6" operator="equal">
      <formula>"Muy Alta"</formula>
    </cfRule>
    <cfRule type="cellIs" dxfId="8" priority="7" operator="equal">
      <formula>"Alta"</formula>
    </cfRule>
    <cfRule type="cellIs" dxfId="7" priority="8" operator="equal">
      <formula>"Media"</formula>
    </cfRule>
    <cfRule type="cellIs" dxfId="6" priority="9" operator="equal">
      <formula>"Baja"</formula>
    </cfRule>
    <cfRule type="cellIs" dxfId="5" priority="10" operator="equal">
      <formula>"Muy Baja"</formula>
    </cfRule>
  </conditionalFormatting>
  <conditionalFormatting sqref="K8:K18">
    <cfRule type="cellIs" dxfId="4" priority="1" operator="equal">
      <formula>"Catastrófico"</formula>
    </cfRule>
    <cfRule type="cellIs" dxfId="3" priority="2" operator="equal">
      <formula>"Mayor"</formula>
    </cfRule>
    <cfRule type="cellIs" dxfId="2" priority="3" operator="equal">
      <formula>"Moderado"</formula>
    </cfRule>
    <cfRule type="cellIs" dxfId="1" priority="4" operator="equal">
      <formula>"Menor"</formula>
    </cfRule>
    <cfRule type="cellIs" dxfId="0" priority="5" operator="equal">
      <formula>"Leve"</formula>
    </cfRule>
  </conditionalFormatting>
  <dataValidations count="2">
    <dataValidation type="whole" operator="greaterThan" allowBlank="1" showInputMessage="1" showErrorMessage="1" sqref="G8:G19 O8:O19">
      <formula1>0</formula1>
    </dataValidation>
    <dataValidation type="whole" allowBlank="1" showInputMessage="1" showErrorMessage="1" sqref="Q8:Q19 J8:J19">
      <formula1>1</formula1>
      <formula2>19</formula2>
    </dataValidation>
  </dataValidations>
  <pageMargins left="0.7" right="0.7" top="0.75" bottom="0.75" header="0.3" footer="0.3"/>
  <pageSetup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5"/>
  <sheetViews>
    <sheetView workbookViewId="0">
      <selection activeCell="H23" sqref="H23"/>
    </sheetView>
  </sheetViews>
  <sheetFormatPr baseColWidth="10" defaultColWidth="11.42578125" defaultRowHeight="15" x14ac:dyDescent="0.25"/>
  <cols>
    <col min="1" max="6" width="11.42578125" style="1"/>
    <col min="7" max="7" width="42.140625" style="1" customWidth="1"/>
    <col min="8" max="16384" width="11.42578125" style="1"/>
  </cols>
  <sheetData>
    <row r="2" spans="2:9" x14ac:dyDescent="0.25">
      <c r="B2" s="70" t="s">
        <v>4</v>
      </c>
      <c r="C2" s="70" t="s">
        <v>30</v>
      </c>
      <c r="D2" s="70"/>
      <c r="E2" s="70"/>
      <c r="F2" s="70"/>
      <c r="G2" s="70"/>
      <c r="H2" s="70" t="s">
        <v>31</v>
      </c>
      <c r="I2" s="70"/>
    </row>
    <row r="3" spans="2:9" x14ac:dyDescent="0.25">
      <c r="B3" s="70"/>
      <c r="C3" s="70"/>
      <c r="D3" s="70"/>
      <c r="E3" s="70"/>
      <c r="F3" s="70"/>
      <c r="G3" s="70"/>
      <c r="H3" s="5" t="s">
        <v>32</v>
      </c>
      <c r="I3" s="5" t="s">
        <v>33</v>
      </c>
    </row>
    <row r="4" spans="2:9" x14ac:dyDescent="0.25">
      <c r="B4" s="6">
        <v>1</v>
      </c>
      <c r="C4" s="69" t="s">
        <v>34</v>
      </c>
      <c r="D4" s="69"/>
      <c r="E4" s="69"/>
      <c r="F4" s="69"/>
      <c r="G4" s="69"/>
      <c r="H4" s="7"/>
      <c r="I4" s="8"/>
    </row>
    <row r="5" spans="2:9" x14ac:dyDescent="0.25">
      <c r="B5" s="9">
        <v>2</v>
      </c>
      <c r="C5" s="69" t="s">
        <v>35</v>
      </c>
      <c r="D5" s="69"/>
      <c r="E5" s="69"/>
      <c r="F5" s="69"/>
      <c r="G5" s="69"/>
      <c r="H5" s="7"/>
      <c r="I5" s="8"/>
    </row>
    <row r="6" spans="2:9" x14ac:dyDescent="0.25">
      <c r="B6" s="9">
        <v>3</v>
      </c>
      <c r="C6" s="69" t="s">
        <v>36</v>
      </c>
      <c r="D6" s="69"/>
      <c r="E6" s="69"/>
      <c r="F6" s="69"/>
      <c r="G6" s="69"/>
      <c r="H6" s="7"/>
      <c r="I6" s="8"/>
    </row>
    <row r="7" spans="2:9" x14ac:dyDescent="0.25">
      <c r="B7" s="9">
        <v>4</v>
      </c>
      <c r="C7" s="69" t="s">
        <v>37</v>
      </c>
      <c r="D7" s="69"/>
      <c r="E7" s="69"/>
      <c r="F7" s="69"/>
      <c r="G7" s="69"/>
      <c r="H7" s="7"/>
      <c r="I7" s="8"/>
    </row>
    <row r="8" spans="2:9" x14ac:dyDescent="0.25">
      <c r="B8" s="9">
        <v>5</v>
      </c>
      <c r="C8" s="69" t="s">
        <v>38</v>
      </c>
      <c r="D8" s="69"/>
      <c r="E8" s="69"/>
      <c r="F8" s="69"/>
      <c r="G8" s="69"/>
      <c r="H8" s="7"/>
      <c r="I8" s="8"/>
    </row>
    <row r="9" spans="2:9" x14ac:dyDescent="0.25">
      <c r="B9" s="9">
        <v>6</v>
      </c>
      <c r="C9" s="69" t="s">
        <v>39</v>
      </c>
      <c r="D9" s="69"/>
      <c r="E9" s="69"/>
      <c r="F9" s="69"/>
      <c r="G9" s="69"/>
      <c r="H9" s="7"/>
      <c r="I9" s="8"/>
    </row>
    <row r="10" spans="2:9" x14ac:dyDescent="0.25">
      <c r="B10" s="9">
        <v>7</v>
      </c>
      <c r="C10" s="69" t="s">
        <v>40</v>
      </c>
      <c r="D10" s="69"/>
      <c r="E10" s="69"/>
      <c r="F10" s="69"/>
      <c r="G10" s="69"/>
      <c r="H10" s="7"/>
      <c r="I10" s="8"/>
    </row>
    <row r="11" spans="2:9" x14ac:dyDescent="0.25">
      <c r="B11" s="9">
        <v>8</v>
      </c>
      <c r="C11" s="71" t="s">
        <v>41</v>
      </c>
      <c r="D11" s="71"/>
      <c r="E11" s="71"/>
      <c r="F11" s="71"/>
      <c r="G11" s="71"/>
      <c r="H11" s="7"/>
      <c r="I11" s="8"/>
    </row>
    <row r="12" spans="2:9" x14ac:dyDescent="0.25">
      <c r="B12" s="9">
        <v>9</v>
      </c>
      <c r="C12" s="69" t="s">
        <v>42</v>
      </c>
      <c r="D12" s="69"/>
      <c r="E12" s="69"/>
      <c r="F12" s="69"/>
      <c r="G12" s="69"/>
      <c r="H12" s="7"/>
      <c r="I12" s="8"/>
    </row>
    <row r="13" spans="2:9" x14ac:dyDescent="0.25">
      <c r="B13" s="9">
        <v>10</v>
      </c>
      <c r="C13" s="69" t="s">
        <v>43</v>
      </c>
      <c r="D13" s="69"/>
      <c r="E13" s="69"/>
      <c r="F13" s="69"/>
      <c r="G13" s="69"/>
      <c r="H13" s="7"/>
      <c r="I13" s="8"/>
    </row>
    <row r="14" spans="2:9" x14ac:dyDescent="0.25">
      <c r="B14" s="9">
        <v>11</v>
      </c>
      <c r="C14" s="69" t="s">
        <v>44</v>
      </c>
      <c r="D14" s="69"/>
      <c r="E14" s="69"/>
      <c r="F14" s="69"/>
      <c r="G14" s="69"/>
      <c r="H14" s="7"/>
      <c r="I14" s="8"/>
    </row>
    <row r="15" spans="2:9" x14ac:dyDescent="0.25">
      <c r="B15" s="9">
        <v>12</v>
      </c>
      <c r="C15" s="69" t="s">
        <v>45</v>
      </c>
      <c r="D15" s="69"/>
      <c r="E15" s="69"/>
      <c r="F15" s="69"/>
      <c r="G15" s="69"/>
      <c r="H15" s="7"/>
      <c r="I15" s="8"/>
    </row>
    <row r="16" spans="2:9" x14ac:dyDescent="0.25">
      <c r="B16" s="9">
        <v>13</v>
      </c>
      <c r="C16" s="69" t="s">
        <v>46</v>
      </c>
      <c r="D16" s="69"/>
      <c r="E16" s="69"/>
      <c r="F16" s="69"/>
      <c r="G16" s="69"/>
      <c r="H16" s="7"/>
      <c r="I16" s="8"/>
    </row>
    <row r="17" spans="2:9" x14ac:dyDescent="0.25">
      <c r="B17" s="9">
        <v>14</v>
      </c>
      <c r="C17" s="69" t="s">
        <v>47</v>
      </c>
      <c r="D17" s="69"/>
      <c r="E17" s="69"/>
      <c r="F17" s="69"/>
      <c r="G17" s="69"/>
      <c r="H17" s="7"/>
      <c r="I17" s="8"/>
    </row>
    <row r="18" spans="2:9" x14ac:dyDescent="0.25">
      <c r="B18" s="9">
        <v>15</v>
      </c>
      <c r="C18" s="69" t="s">
        <v>48</v>
      </c>
      <c r="D18" s="69"/>
      <c r="E18" s="69"/>
      <c r="F18" s="69"/>
      <c r="G18" s="69"/>
      <c r="H18" s="7"/>
      <c r="I18" s="8"/>
    </row>
    <row r="19" spans="2:9" x14ac:dyDescent="0.25">
      <c r="B19" s="9">
        <v>16</v>
      </c>
      <c r="C19" s="69" t="s">
        <v>49</v>
      </c>
      <c r="D19" s="69"/>
      <c r="E19" s="69"/>
      <c r="F19" s="69"/>
      <c r="G19" s="69"/>
      <c r="H19" s="7"/>
      <c r="I19" s="8"/>
    </row>
    <row r="20" spans="2:9" x14ac:dyDescent="0.25">
      <c r="B20" s="9">
        <v>17</v>
      </c>
      <c r="C20" s="69" t="s">
        <v>50</v>
      </c>
      <c r="D20" s="69"/>
      <c r="E20" s="69"/>
      <c r="F20" s="69"/>
      <c r="G20" s="69"/>
      <c r="H20" s="7"/>
      <c r="I20" s="8"/>
    </row>
    <row r="21" spans="2:9" x14ac:dyDescent="0.25">
      <c r="B21" s="9">
        <v>18</v>
      </c>
      <c r="C21" s="69" t="s">
        <v>51</v>
      </c>
      <c r="D21" s="69"/>
      <c r="E21" s="69"/>
      <c r="F21" s="69"/>
      <c r="G21" s="69"/>
      <c r="H21" s="7"/>
      <c r="I21" s="8"/>
    </row>
    <row r="22" spans="2:9" x14ac:dyDescent="0.25">
      <c r="B22" s="9">
        <v>19</v>
      </c>
      <c r="C22" s="69" t="s">
        <v>52</v>
      </c>
      <c r="D22" s="69"/>
      <c r="E22" s="69"/>
      <c r="F22" s="69"/>
      <c r="G22" s="69"/>
      <c r="H22" s="7"/>
      <c r="I22" s="8"/>
    </row>
    <row r="23" spans="2:9" ht="61.5" customHeight="1" x14ac:dyDescent="0.25">
      <c r="B23" s="71" t="s">
        <v>53</v>
      </c>
      <c r="C23" s="71"/>
      <c r="D23" s="71"/>
      <c r="E23" s="71"/>
      <c r="F23" s="71"/>
      <c r="G23" s="71"/>
      <c r="H23" s="7">
        <f>SUM(H4:H22)</f>
        <v>0</v>
      </c>
      <c r="I23" s="7">
        <f>SUM(I4:I22)</f>
        <v>0</v>
      </c>
    </row>
    <row r="24" spans="2:9" x14ac:dyDescent="0.25">
      <c r="B24" s="10" t="s">
        <v>54</v>
      </c>
      <c r="C24" s="11"/>
      <c r="D24" s="69" t="s">
        <v>55</v>
      </c>
      <c r="E24" s="69"/>
      <c r="F24" s="69"/>
      <c r="G24" s="69"/>
      <c r="H24" s="11"/>
      <c r="I24" s="11"/>
    </row>
    <row r="25" spans="2:9" x14ac:dyDescent="0.25">
      <c r="B25" s="11" t="s">
        <v>56</v>
      </c>
      <c r="C25" s="11"/>
      <c r="D25" s="69" t="s">
        <v>57</v>
      </c>
      <c r="E25" s="69"/>
      <c r="F25" s="69"/>
      <c r="G25" s="69"/>
      <c r="H25" s="11"/>
      <c r="I25" s="11"/>
    </row>
  </sheetData>
  <mergeCells count="25">
    <mergeCell ref="D25:G25"/>
    <mergeCell ref="C19:G19"/>
    <mergeCell ref="C20:G20"/>
    <mergeCell ref="C21:G21"/>
    <mergeCell ref="C22:G22"/>
    <mergeCell ref="B23:G23"/>
    <mergeCell ref="D24:G24"/>
    <mergeCell ref="C18:G18"/>
    <mergeCell ref="C7:G7"/>
    <mergeCell ref="C8:G8"/>
    <mergeCell ref="C9:G9"/>
    <mergeCell ref="C10:G10"/>
    <mergeCell ref="C11:G11"/>
    <mergeCell ref="C12:G12"/>
    <mergeCell ref="C13:G13"/>
    <mergeCell ref="C14:G14"/>
    <mergeCell ref="C15:G15"/>
    <mergeCell ref="C16:G16"/>
    <mergeCell ref="C17:G17"/>
    <mergeCell ref="C6:G6"/>
    <mergeCell ref="B2:B3"/>
    <mergeCell ref="C2:G3"/>
    <mergeCell ref="H2:I2"/>
    <mergeCell ref="C4:G4"/>
    <mergeCell ref="C5:G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A10" sqref="A10"/>
    </sheetView>
  </sheetViews>
  <sheetFormatPr baseColWidth="10" defaultRowHeight="15" x14ac:dyDescent="0.25"/>
  <sheetData>
    <row r="1" spans="1:13" x14ac:dyDescent="0.25">
      <c r="B1" s="17" t="s">
        <v>61</v>
      </c>
      <c r="C1" s="17" t="s">
        <v>62</v>
      </c>
      <c r="D1" s="17" t="s">
        <v>63</v>
      </c>
      <c r="E1" s="17" t="s">
        <v>64</v>
      </c>
      <c r="F1" s="17" t="s">
        <v>65</v>
      </c>
    </row>
    <row r="2" spans="1:13" x14ac:dyDescent="0.25">
      <c r="A2" s="17" t="s">
        <v>58</v>
      </c>
      <c r="B2" t="s">
        <v>66</v>
      </c>
      <c r="C2" t="s">
        <v>66</v>
      </c>
      <c r="D2" t="s">
        <v>54</v>
      </c>
      <c r="E2" t="s">
        <v>54</v>
      </c>
      <c r="F2" t="s">
        <v>67</v>
      </c>
    </row>
    <row r="3" spans="1:13" x14ac:dyDescent="0.25">
      <c r="A3" s="17" t="s">
        <v>59</v>
      </c>
      <c r="B3" t="s">
        <v>66</v>
      </c>
      <c r="C3" t="s">
        <v>54</v>
      </c>
      <c r="D3" t="s">
        <v>54</v>
      </c>
      <c r="E3" t="s">
        <v>54</v>
      </c>
      <c r="F3" t="s">
        <v>67</v>
      </c>
    </row>
    <row r="4" spans="1:13" x14ac:dyDescent="0.25">
      <c r="A4" s="19" t="s">
        <v>69</v>
      </c>
      <c r="B4" t="s">
        <v>54</v>
      </c>
      <c r="C4" t="s">
        <v>54</v>
      </c>
      <c r="D4" t="s">
        <v>54</v>
      </c>
      <c r="E4" t="s">
        <v>67</v>
      </c>
      <c r="F4" t="s">
        <v>67</v>
      </c>
    </row>
    <row r="5" spans="1:13" x14ac:dyDescent="0.25">
      <c r="A5" s="17" t="s">
        <v>60</v>
      </c>
      <c r="B5" t="s">
        <v>67</v>
      </c>
      <c r="C5" t="s">
        <v>67</v>
      </c>
      <c r="D5" t="s">
        <v>67</v>
      </c>
      <c r="E5" t="s">
        <v>67</v>
      </c>
      <c r="F5" t="s">
        <v>67</v>
      </c>
    </row>
    <row r="6" spans="1:13" x14ac:dyDescent="0.25">
      <c r="A6" s="19" t="s">
        <v>70</v>
      </c>
      <c r="B6" t="s">
        <v>68</v>
      </c>
      <c r="C6" t="s">
        <v>68</v>
      </c>
      <c r="D6" t="s">
        <v>68</v>
      </c>
      <c r="E6" t="s">
        <v>68</v>
      </c>
      <c r="F6" t="s">
        <v>68</v>
      </c>
    </row>
    <row r="9" spans="1:13" x14ac:dyDescent="0.25">
      <c r="A9" t="s">
        <v>71</v>
      </c>
    </row>
    <row r="11" spans="1:13" x14ac:dyDescent="0.25">
      <c r="J11">
        <v>1</v>
      </c>
      <c r="K11">
        <v>2</v>
      </c>
      <c r="L11">
        <v>3</v>
      </c>
      <c r="M11">
        <v>4</v>
      </c>
    </row>
    <row r="12" spans="1:13" x14ac:dyDescent="0.25">
      <c r="I12">
        <v>1</v>
      </c>
      <c r="J12">
        <v>11</v>
      </c>
      <c r="K12">
        <v>12</v>
      </c>
      <c r="L12">
        <v>13</v>
      </c>
      <c r="M12">
        <v>14</v>
      </c>
    </row>
    <row r="13" spans="1:13" x14ac:dyDescent="0.25">
      <c r="I13">
        <v>2</v>
      </c>
      <c r="J13">
        <v>21</v>
      </c>
      <c r="K13">
        <v>22</v>
      </c>
      <c r="L13">
        <v>23</v>
      </c>
      <c r="M13">
        <v>24</v>
      </c>
    </row>
    <row r="14" spans="1:13" x14ac:dyDescent="0.25">
      <c r="I14">
        <v>3</v>
      </c>
      <c r="J14">
        <v>31</v>
      </c>
      <c r="K14">
        <v>32</v>
      </c>
      <c r="L14">
        <v>33</v>
      </c>
      <c r="M14">
        <v>34</v>
      </c>
    </row>
    <row r="16" spans="1:13" x14ac:dyDescent="0.25">
      <c r="I16">
        <f>INDEX(J12:M14,MATCH(I17,I12:I14,0),MATCH(J17,J11:M11,0))</f>
        <v>33</v>
      </c>
    </row>
    <row r="17" spans="9:10" x14ac:dyDescent="0.25">
      <c r="I17" s="17">
        <v>3</v>
      </c>
      <c r="J17" s="18">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General </vt:lpstr>
      <vt:lpstr>Matriz calificación impacto</vt:lpstr>
      <vt:lpstr>mImpacto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2022-01-07T19:34:46Z</dcterms:created>
  <dcterms:modified xsi:type="dcterms:W3CDTF">2024-01-31T03:54:18Z</dcterms:modified>
</cp:coreProperties>
</file>